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9440" windowHeight="115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Лист1!$A$1:$M$252</definedName>
  </definedNames>
  <calcPr calcId="145621"/>
</workbook>
</file>

<file path=xl/calcChain.xml><?xml version="1.0" encoding="utf-8"?>
<calcChain xmlns="http://schemas.openxmlformats.org/spreadsheetml/2006/main">
  <c r="M64" i="1" l="1"/>
  <c r="M63" i="1" s="1"/>
  <c r="F64" i="1"/>
  <c r="F63" i="1" s="1"/>
  <c r="E64" i="1"/>
  <c r="E63" i="1"/>
  <c r="E195" i="1" l="1"/>
  <c r="M60" i="1" l="1"/>
  <c r="M20" i="1" s="1"/>
  <c r="M59" i="1"/>
  <c r="M58" i="1"/>
  <c r="M57" i="1" s="1"/>
  <c r="M52" i="1"/>
  <c r="M51" i="1" s="1"/>
  <c r="M46" i="1"/>
  <c r="M45" i="1" s="1"/>
  <c r="M39" i="1"/>
  <c r="M37" i="1" s="1"/>
  <c r="M30" i="1"/>
  <c r="M29" i="1"/>
  <c r="M26" i="1"/>
  <c r="M25" i="1"/>
  <c r="E128" i="1"/>
  <c r="E60" i="1"/>
  <c r="M221" i="1"/>
  <c r="E221" i="1"/>
  <c r="M19" i="1" l="1"/>
  <c r="E127" i="1"/>
  <c r="E126" i="1" s="1"/>
  <c r="E125" i="1" s="1"/>
  <c r="M138" i="1"/>
  <c r="M137" i="1" s="1"/>
  <c r="F138" i="1"/>
  <c r="E138" i="1"/>
  <c r="E137" i="1" s="1"/>
  <c r="F137" i="1"/>
  <c r="M126" i="1"/>
  <c r="M125" i="1" s="1"/>
  <c r="F126" i="1"/>
  <c r="F125" i="1" s="1"/>
  <c r="E157" i="1"/>
  <c r="F157" i="1"/>
  <c r="M157" i="1"/>
  <c r="E158" i="1"/>
  <c r="F158" i="1"/>
  <c r="M158" i="1"/>
  <c r="E159" i="1"/>
  <c r="F159" i="1"/>
  <c r="M159" i="1"/>
  <c r="E243" i="1"/>
  <c r="M243" i="1"/>
  <c r="E244" i="1"/>
  <c r="F244" i="1"/>
  <c r="M244" i="1"/>
  <c r="E245" i="1"/>
  <c r="F245" i="1"/>
  <c r="M245" i="1"/>
  <c r="E246" i="1"/>
  <c r="F246" i="1"/>
  <c r="M246" i="1"/>
  <c r="M195" i="1"/>
  <c r="F195" i="1"/>
  <c r="M196" i="1"/>
  <c r="M197" i="1"/>
  <c r="M198" i="1"/>
  <c r="F196" i="1"/>
  <c r="E196" i="1"/>
  <c r="F197" i="1"/>
  <c r="E197" i="1"/>
  <c r="F198" i="1"/>
  <c r="E198" i="1"/>
  <c r="E59" i="1"/>
  <c r="M114" i="1"/>
  <c r="M113" i="1" s="1"/>
  <c r="F114" i="1"/>
  <c r="F113" i="1" s="1"/>
  <c r="E114" i="1"/>
  <c r="E113" i="1" s="1"/>
  <c r="F59" i="1"/>
  <c r="M18" i="1" l="1"/>
  <c r="M17" i="1" s="1"/>
  <c r="F153" i="1"/>
  <c r="M152" i="1"/>
  <c r="E152" i="1"/>
  <c r="M153" i="1"/>
  <c r="E153" i="1"/>
  <c r="F152" i="1"/>
  <c r="M151" i="1"/>
  <c r="E151" i="1"/>
  <c r="F151" i="1"/>
  <c r="F242" i="1"/>
  <c r="F241" i="1" s="1"/>
  <c r="E242" i="1"/>
  <c r="E241" i="1" s="1"/>
  <c r="M242" i="1"/>
  <c r="M241" i="1" s="1"/>
  <c r="M200" i="1"/>
  <c r="M199" i="1" s="1"/>
  <c r="F200" i="1"/>
  <c r="E200" i="1"/>
  <c r="F199" i="1"/>
  <c r="E199" i="1"/>
  <c r="E206" i="1"/>
  <c r="E205" i="1" s="1"/>
  <c r="F206" i="1"/>
  <c r="F205" i="1" s="1"/>
  <c r="M206" i="1"/>
  <c r="M205" i="1" s="1"/>
  <c r="F25" i="1" l="1"/>
  <c r="F19" i="1" s="1"/>
  <c r="M248" i="1" l="1"/>
  <c r="M247" i="1" s="1"/>
  <c r="M218" i="1"/>
  <c r="M217" i="1"/>
  <c r="M216" i="1"/>
  <c r="M10" i="1" s="1"/>
  <c r="M235" i="1"/>
  <c r="M233" i="1" s="1"/>
  <c r="M234" i="1"/>
  <c r="M227" i="1"/>
  <c r="M226" i="1" s="1"/>
  <c r="M220" i="1"/>
  <c r="M219" i="1" s="1"/>
  <c r="M187" i="1"/>
  <c r="M186" i="1" s="1"/>
  <c r="M181" i="1"/>
  <c r="M180" i="1" s="1"/>
  <c r="M175" i="1"/>
  <c r="M161" i="1" s="1"/>
  <c r="M160" i="1"/>
  <c r="M96" i="1"/>
  <c r="M93" i="1" s="1"/>
  <c r="M88" i="1"/>
  <c r="M87" i="1" s="1"/>
  <c r="M102" i="1"/>
  <c r="M101" i="1" s="1"/>
  <c r="M70" i="1"/>
  <c r="M69" i="1" s="1"/>
  <c r="M82" i="1"/>
  <c r="M81" i="1" s="1"/>
  <c r="M76" i="1"/>
  <c r="M75" i="1" s="1"/>
  <c r="M28" i="1"/>
  <c r="M27" i="1"/>
  <c r="M24" i="1" l="1"/>
  <c r="M23" i="1" s="1"/>
  <c r="M154" i="1"/>
  <c r="M150" i="1" s="1"/>
  <c r="M149" i="1" s="1"/>
  <c r="M156" i="1"/>
  <c r="M155" i="1" s="1"/>
  <c r="M194" i="1"/>
  <c r="M193" i="1" s="1"/>
  <c r="M215" i="1"/>
  <c r="F52" i="1"/>
  <c r="F51" i="1" s="1"/>
  <c r="F39" i="1"/>
  <c r="F37" i="1" s="1"/>
  <c r="F30" i="1"/>
  <c r="F29" i="1" s="1"/>
  <c r="M214" i="1" l="1"/>
  <c r="M213" i="1" s="1"/>
  <c r="M9" i="1"/>
  <c r="M8" i="1" s="1"/>
  <c r="M7" i="1" s="1"/>
  <c r="F18" i="1"/>
  <c r="F17" i="1" s="1"/>
  <c r="F248" i="1"/>
  <c r="F247" i="1" s="1"/>
  <c r="F235" i="1"/>
  <c r="F233" i="1" s="1"/>
  <c r="F227" i="1"/>
  <c r="F226" i="1" s="1"/>
  <c r="F221" i="1"/>
  <c r="F215" i="1" s="1"/>
  <c r="F187" i="1"/>
  <c r="F186" i="1" s="1"/>
  <c r="F181" i="1"/>
  <c r="F180" i="1" s="1"/>
  <c r="F175" i="1"/>
  <c r="F161" i="1" s="1"/>
  <c r="F96" i="1"/>
  <c r="F93" i="1" s="1"/>
  <c r="F88" i="1"/>
  <c r="F87" i="1" s="1"/>
  <c r="F102" i="1"/>
  <c r="F101" i="1" s="1"/>
  <c r="F70" i="1"/>
  <c r="F69" i="1" s="1"/>
  <c r="F82" i="1"/>
  <c r="F81" i="1" s="1"/>
  <c r="E82" i="1"/>
  <c r="E81" i="1" s="1"/>
  <c r="F76" i="1"/>
  <c r="F75" i="1" s="1"/>
  <c r="F58" i="1"/>
  <c r="F57" i="1" s="1"/>
  <c r="E25" i="1"/>
  <c r="E19" i="1" s="1"/>
  <c r="E58" i="1"/>
  <c r="E57" i="1" s="1"/>
  <c r="E248" i="1"/>
  <c r="E247" i="1" s="1"/>
  <c r="E235" i="1"/>
  <c r="E233" i="1" s="1"/>
  <c r="E227" i="1"/>
  <c r="E226" i="1" s="1"/>
  <c r="E187" i="1"/>
  <c r="E186" i="1" s="1"/>
  <c r="E181" i="1"/>
  <c r="E175" i="1"/>
  <c r="E161" i="1" s="1"/>
  <c r="E96" i="1"/>
  <c r="E93" i="1" s="1"/>
  <c r="E88" i="1"/>
  <c r="E87" i="1" s="1"/>
  <c r="E102" i="1"/>
  <c r="E101" i="1" s="1"/>
  <c r="E70" i="1"/>
  <c r="E69" i="1" s="1"/>
  <c r="E76" i="1"/>
  <c r="E75" i="1" s="1"/>
  <c r="E52" i="1"/>
  <c r="E51" i="1" s="1"/>
  <c r="E46" i="1"/>
  <c r="E45" i="1" s="1"/>
  <c r="E39" i="1"/>
  <c r="E37" i="1" s="1"/>
  <c r="E30" i="1"/>
  <c r="E29" i="1" s="1"/>
  <c r="F9" i="1" l="1"/>
  <c r="F8" i="1" s="1"/>
  <c r="F7" i="1" s="1"/>
  <c r="E215" i="1"/>
  <c r="E220" i="1"/>
  <c r="E219" i="1" s="1"/>
  <c r="F222" i="1"/>
  <c r="F220" i="1" s="1"/>
  <c r="F219" i="1" s="1"/>
  <c r="F217" i="1"/>
  <c r="F218" i="1"/>
  <c r="E216" i="1"/>
  <c r="E217" i="1"/>
  <c r="E218" i="1"/>
  <c r="F234" i="1"/>
  <c r="F160" i="1"/>
  <c r="E160" i="1"/>
  <c r="E180" i="1"/>
  <c r="F26" i="1"/>
  <c r="F27" i="1"/>
  <c r="F28" i="1"/>
  <c r="E26" i="1"/>
  <c r="E20" i="1" s="1"/>
  <c r="E10" i="1" s="1"/>
  <c r="E27" i="1"/>
  <c r="E28" i="1"/>
  <c r="E18" i="1" l="1"/>
  <c r="E17" i="1" s="1"/>
  <c r="F154" i="1"/>
  <c r="F150" i="1" s="1"/>
  <c r="F149" i="1" s="1"/>
  <c r="F156" i="1"/>
  <c r="F155" i="1" s="1"/>
  <c r="E154" i="1"/>
  <c r="E150" i="1" s="1"/>
  <c r="E149" i="1" s="1"/>
  <c r="E156" i="1"/>
  <c r="E155" i="1" s="1"/>
  <c r="E9" i="1"/>
  <c r="E8" i="1" s="1"/>
  <c r="E7" i="1" s="1"/>
  <c r="E24" i="1"/>
  <c r="E23" i="1" s="1"/>
  <c r="E214" i="1"/>
  <c r="E213" i="1" s="1"/>
  <c r="F24" i="1"/>
  <c r="F23" i="1" s="1"/>
  <c r="E194" i="1"/>
  <c r="E193" i="1" s="1"/>
  <c r="F194" i="1"/>
  <c r="F193" i="1" s="1"/>
  <c r="F216" i="1"/>
  <c r="F214" i="1" s="1"/>
  <c r="F213" i="1" s="1"/>
  <c r="L213" i="1"/>
  <c r="E234" i="1" l="1"/>
</calcChain>
</file>

<file path=xl/sharedStrings.xml><?xml version="1.0" encoding="utf-8"?>
<sst xmlns="http://schemas.openxmlformats.org/spreadsheetml/2006/main" count="447" uniqueCount="139">
  <si>
    <t>№</t>
  </si>
  <si>
    <t>п/п</t>
  </si>
  <si>
    <t>Наименование Программы/подпрограммы/</t>
  </si>
  <si>
    <t>основного мероприятия/мероприятия</t>
  </si>
  <si>
    <t>Источник финансирования</t>
  </si>
  <si>
    <t>Наименование целевого индикатора (показателя)</t>
  </si>
  <si>
    <t>План</t>
  </si>
  <si>
    <t>Факт</t>
  </si>
  <si>
    <t xml:space="preserve"> </t>
  </si>
  <si>
    <t>Департамент конкурсов и аукционов Ивановской области</t>
  </si>
  <si>
    <t>Всего:</t>
  </si>
  <si>
    <t xml:space="preserve">Уровень удовлетворенности жителей Ивановской области качеством предоставления государственных и муниципальных услуг </t>
  </si>
  <si>
    <t>%</t>
  </si>
  <si>
    <t>бюджетные ассигнования всего, в т.ч.:</t>
  </si>
  <si>
    <t xml:space="preserve"> - областной бюджет</t>
  </si>
  <si>
    <t xml:space="preserve"> - федеральный бюджет</t>
  </si>
  <si>
    <t>ед.</t>
  </si>
  <si>
    <t xml:space="preserve"> - бюджеты государственных внебюджетных фондов</t>
  </si>
  <si>
    <t>внебюджетное финансирование</t>
  </si>
  <si>
    <t>1.</t>
  </si>
  <si>
    <t>Электронное правительство Ивановской области</t>
  </si>
  <si>
    <t>1.1.</t>
  </si>
  <si>
    <t>Создание и развитие инфраструктуры электронного правительства Ивановской области</t>
  </si>
  <si>
    <t>1.1.1.</t>
  </si>
  <si>
    <t>Создание единой телекоммуникационной инфраструктуры органов государственной власти Ивановской области, подведомственных учреждений и обеспечение широкополосного доступа органов государственной власти Ивановской области к сети Интернет</t>
  </si>
  <si>
    <t>Объем пропускной способности трафика доступа в сеть Интернет для информационной и телекоммуникационной инфраструктуры Ивановской области</t>
  </si>
  <si>
    <t>мегабит/с</t>
  </si>
  <si>
    <t>Количество телефонных номеров голосовой связи исполнительных органов государственной власти Ивановской области по протоколу IP (присоеди-нение)</t>
  </si>
  <si>
    <t>1.1.2.</t>
  </si>
  <si>
    <t>Количество  аттестованных информационных систем на предмет соответствия системы защиты информации требованиям, установленным нормативными правовыми актами Российской Федерации</t>
  </si>
  <si>
    <t>1.1.3.</t>
  </si>
  <si>
    <t>Оснащение лицензионным программным обеспечением исполнительных органов государственной власти Ивановской области</t>
  </si>
  <si>
    <t>Количество серверов,  для которых приобретены неисключительные права на использование  лицензионного отечественного программного обеспечения</t>
  </si>
  <si>
    <t>Ед.</t>
  </si>
  <si>
    <t>Количество рабочих мест государственных гражданских служащих Ивановской области, для которых приобретены неисключительные права на использование  лицензионного отечественного программного обеспечения</t>
  </si>
  <si>
    <t>1.2.</t>
  </si>
  <si>
    <t>1.2.1.</t>
  </si>
  <si>
    <t>Развитие и сопровождение региональной системы межведомственного электронного взаимодействия</t>
  </si>
  <si>
    <t>Количество сервисов, обеспечивающих межведомственный электронный обмен документами (сведениями) в региональной системе межведомственного электронного взаимодействия</t>
  </si>
  <si>
    <t>Количество сервисов, обеспечивающих межведомственный электронный обмен документами (сведениями) в региональной системе межведомственного электронного взаимодействия, в социальной сфере</t>
  </si>
  <si>
    <t>1.2.2.</t>
  </si>
  <si>
    <t>Развитие и сопровождение программного комплекса «WEB-Торги» в сфере закупок с выполнением требований к информационной безопасности</t>
  </si>
  <si>
    <t>Количество проведенных закупок (конкурсов и аукционов) для областных заказчиков, осуществленных через функционал ПК «WEB-Торги» в сфере закупок</t>
  </si>
  <si>
    <t>1.2.3.</t>
  </si>
  <si>
    <t>1.2.4.</t>
  </si>
  <si>
    <t>Создание регионального сегмента единой федеральной межведомственной системы учета контингента обучающихся</t>
  </si>
  <si>
    <t>Доля образовательных организаций Ивановской области, учитываемых в региональном сегменте ИС «Контингент», в общем числе образовательных организаций Ивановской области</t>
  </si>
  <si>
    <t>1.2.5.</t>
  </si>
  <si>
    <t>Развитие и сопровождение региональной системы электронного документооборота</t>
  </si>
  <si>
    <t>Количество рабочих мест, подключенных к единой системе электронного документооборота</t>
  </si>
  <si>
    <t>1.2.6.</t>
  </si>
  <si>
    <t>Развитие и сопровождение Регионального портала государственных и муниципальных услуг (функций) Ивановской области</t>
  </si>
  <si>
    <t>Количество государственных и муниципальных услуг Ивановской области, предоставляемых в электронном виде через Региональный портал государственных и муниципальных услуг (функций) Ивановской области</t>
  </si>
  <si>
    <t>Доля граждан Ивановской области (старше 14 лет), зарегистрированных в ЕСИА</t>
  </si>
  <si>
    <t>2.</t>
  </si>
  <si>
    <t>Департамент развития информационного общества Ивановской области</t>
  </si>
  <si>
    <t>2.1.</t>
  </si>
  <si>
    <t>Техническое сопровождение универсальных и социальных карт</t>
  </si>
  <si>
    <t>2.1.1.</t>
  </si>
  <si>
    <t>Оказание услуг по учету электронных денежных средств на лицевом счете социальной карты жителя Ивановской области, учету количества услуг, оказанных транспортными организациями Ивановской области, связанных с возмещением расходов на оказание услуг по льготному проезду с использованием социальной карты жителя Ивановской области, по пополнению лицевого счета социальной карты жителя Ивановской области</t>
  </si>
  <si>
    <t>Объем учтенного количества услуг, оказанных транспортными организациями Ивановской области, связанных с возмещением расходов на оказание услуг по льготному проезду с использованием социальной карты жителя Ивановской области, в денежном эквиваленте</t>
  </si>
  <si>
    <t> руб.</t>
  </si>
  <si>
    <t>2.1.2.</t>
  </si>
  <si>
    <t>2.1.3.</t>
  </si>
  <si>
    <t>Оплата услуг по выпуску и обслуживанию социальных карт жителей Ивановской области</t>
  </si>
  <si>
    <t xml:space="preserve">Число выпущенных (перевыпущенных) в течение года социальных карт жителей Ивановской области   </t>
  </si>
  <si>
    <t>2.2.</t>
  </si>
  <si>
    <t>Деятельность по сопровождению отраслевой и ведомственной  информационных систем</t>
  </si>
  <si>
    <t>2.2.1.</t>
  </si>
  <si>
    <t>Обеспечение функционирования региональной системы видеофиксации нарушений Правил дорожного движения</t>
  </si>
  <si>
    <t>2.2.2.</t>
  </si>
  <si>
    <t>Количество единиц модернизированного оборудования органов государственной власти Ивановской области</t>
  </si>
  <si>
    <t xml:space="preserve"> - бюджеты государственных </t>
  </si>
  <si>
    <t>внебюджетных фондов</t>
  </si>
  <si>
    <t>3.</t>
  </si>
  <si>
    <t>3.1.</t>
  </si>
  <si>
    <t>Организация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</si>
  <si>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Процент граждан, имеющих доступ к получению государственных и муниципальных услуг по принципу "одного окна" по месту пребывания, в том числе в МФЦ</t>
  </si>
  <si>
    <t>Количество МФЦ, действующих на территории Ивановской области</t>
  </si>
  <si>
    <t>3.1.1.</t>
  </si>
  <si>
    <t>Организация предоставления государственных и муниципальных услуг на базе областного государственного бюджетного учреждения «Многофункциональный центр предоставления государственных и муниципальных услуг»</t>
  </si>
  <si>
    <t>Проектное количество "окон" для предоставления государственных и муниципальных услуг</t>
  </si>
  <si>
    <t>Количество универсальных специалистов в МФЦ</t>
  </si>
  <si>
    <t>3.2.</t>
  </si>
  <si>
    <t>Оценка качества оказания государственных и муниципальных услуг</t>
  </si>
  <si>
    <t>Проведение мониторинга качества оказания государственных и муниципальных услуг</t>
  </si>
  <si>
    <t>Количество проведенных мониторингов качества оказания государственных и муниципальных услуг</t>
  </si>
  <si>
    <t>3.2.1</t>
  </si>
  <si>
    <t>3.1.2</t>
  </si>
  <si>
    <t>Доля контингента обучающихся, учитываемого в региональном сегменте информационной системы «Контингент», в общем числе обучающихся в Ивановской области</t>
  </si>
  <si>
    <t>Текущее обслуживание информационной и телекоммуникационной инфраструктуры Ивановской области</t>
  </si>
  <si>
    <t>Доля нарушений Правил дорожного движения, зафиксированных с использованием региональной системы фотовидеофик-сации, от общего числа административных правонарушений, установленных сотрудниками УГИБДД УМВД РФ по Ивановской области</t>
  </si>
  <si>
    <t>Количество государственных и муниципальных услуг</t>
  </si>
  <si>
    <t>Количество окон в МФЦ, в которых организовано предоставление государственных и муниципальных услуг, в том числе с использованием автоматизированной информационной системы "МФЦ"</t>
  </si>
  <si>
    <t>Организация мероприятий по технической защите информации в исполнительных органах государственной власти Ивановской области, в том числе в режимно-секретном подразделении Департамента развития информационного общества Ивановской области</t>
  </si>
  <si>
    <t>Ед. изм. показателя</t>
  </si>
  <si>
    <t>Примечание:  * – в связи с переходом на ЕГР ЗАГС услуги ЗАГС больше не оказываются в электронном виде с Регионального портала государственных и муниципальных услуг (функций) Ивановской области</t>
  </si>
  <si>
    <t>Исполнитель</t>
  </si>
  <si>
    <t>Департамент социальной защиты населения Ивановской области*</t>
  </si>
  <si>
    <t>Пояснения причин отклонения</t>
  </si>
  <si>
    <t xml:space="preserve">Повышение качества и доступности предоставления государственных и муниципальных услуг  
</t>
  </si>
  <si>
    <t>Число выпущенных (перевыпущенных) универсальных карт школьников</t>
  </si>
  <si>
    <t xml:space="preserve">Обеспечение широкополосного доступа общеобразовательных организаций на территории Ивановской области к сети Интернет
</t>
  </si>
  <si>
    <t>1.1.4.</t>
  </si>
  <si>
    <t xml:space="preserve">Количество общеобразовательных организаций на территории Ивановской области, подключенных к сети Интернет
</t>
  </si>
  <si>
    <t xml:space="preserve"> ед.</t>
  </si>
  <si>
    <t xml:space="preserve">Количество социальных карт жителей Ивановской области, по которым в течение года проведена хотя бы одна транзакция
</t>
  </si>
  <si>
    <t xml:space="preserve">  По итогам 2018 года</t>
  </si>
  <si>
    <t>-</t>
  </si>
  <si>
    <t xml:space="preserve">Объем ресурсного обеспечения, утвержденный Программой
</t>
  </si>
  <si>
    <t>Краткое описание текущего состояния процесса реализации основного мероприятия, мероприятия</t>
  </si>
  <si>
    <t>Справочно: Объем бюджетных ассигнований, утвержденный законом о бюджете</t>
  </si>
  <si>
    <t>Объем кассовых расходов на отчетную дату</t>
  </si>
  <si>
    <t>Департамент дорожного хозяйства и транспорта Ивановской области</t>
  </si>
  <si>
    <t>Техническое сопровождение и обследование информационных систем и телекоммуникационного оборудования для органов государственной власти Ивановской области</t>
  </si>
  <si>
    <t>Количество государственных информационных систем, прошедших проверку на соответствие требованиям, предъявляемым к ГИС</t>
  </si>
  <si>
    <t>шт.</t>
  </si>
  <si>
    <t>за 1 квартал 2020 год</t>
  </si>
  <si>
    <t xml:space="preserve">Отчет о ходе реализации государственной программы Ивановской области «Развитие цифровой экономики и информатизации Ивановской области» </t>
  </si>
  <si>
    <t>Развитие цифровой экономики и информатизации Ивановской области</t>
  </si>
  <si>
    <t>Департамент развития информационного общества Ивановской области                                         Служба государственной жилищной инспекции Ивановской области</t>
  </si>
  <si>
    <t>Субсидии бюджетам городских округов, муниципальных районов и городских поселений Ивановской области на софинансирование расходов по обеспечению функционирования многофункциональных центров предоставления государственных и муниципальных услуг</t>
  </si>
  <si>
    <t>Количество рабочих мест, подключенных к АИС "ГЖИ"</t>
  </si>
  <si>
    <t>1.3.</t>
  </si>
  <si>
    <t>1.3.1.</t>
  </si>
  <si>
    <t>Региональный проект "Цифровое государственное управлене"</t>
  </si>
  <si>
    <t>Обеспечение развития системы межведомственного электронного взаимодействия на территории Ивановской области</t>
  </si>
  <si>
    <t>Количество сервисов в СМЭВ версии 2.хх существующего межведомственного обмена, осуществляемого по средствам сервисов СМЭВ 2.хх, которые необходимо перевести на взимодействие с использованием видов сведений единого электронного сервиса СМЭВ в соответствии с Методическими рекомендациями по работе со СМ</t>
  </si>
  <si>
    <t>Количество точек подключения к единой государственной информационной  и телекоммуникационной инфраструктуре Ивановской области</t>
  </si>
  <si>
    <t>Основное мероприятие "Создание и развитие информационных систем электронного правительства Ивановской области"</t>
  </si>
  <si>
    <t xml:space="preserve">Автоматизация приоритетных видов регионального государственного контроля (надзора) в целях внедрения риск-ориентированного подхода 
</t>
  </si>
  <si>
    <t>Доля проверок, осуществляемых по приоритетным видам регионального государственного контроля (надзора), информация о которых вносится в единый реестр проверок с использованием единой системы межведомственного электронного взаимодействия, в общем колличестве указанных проверок</t>
  </si>
  <si>
    <t>Департамент развития информационного общества Ивановской области, Департамент конкурсов и аукционов Ивановской области, Департамент социальной защиты населения Ивановской области,    Правительство Ивановской области,    Департамент дорожного хозяйства и транспорта Ивановской области,    Служба государственной жилищной инспекции Ивановской области</t>
  </si>
  <si>
    <t xml:space="preserve">Департамент развития информационного общества Ивановской области, Департамент конкурсов и аукционов Ивановской области, Департамент социальной защиты населения Ивановской области, Правительство Ивановской области </t>
  </si>
  <si>
    <t>1.2.7.</t>
  </si>
  <si>
    <t>Развитие и сопровождение мнформационной системы многофункциональных центров оказания государственных и муниципальных услуг</t>
  </si>
  <si>
    <t>Количество многофункциональных центров предоставления государственных ьи муниципальных услуг Ивановской области, подключенных к региональной и информационной системе МФЦ</t>
  </si>
  <si>
    <t>Развитие и сопровождение региональной информационной системы "Электронная школа" с использованием "Универсальной карты школьника"</t>
  </si>
  <si>
    <t xml:space="preserve">Доля обучающихся общеобразовательных организаций, использующих универсальную карту школьника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</si>
</sst>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.5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rgb="FF000000"/>
      </top>
      <bottom/>
      <diagonal/>
    </border>
    <border>
      <left style="double">
        <color indexed="64"/>
      </left>
      <right/>
      <top/>
      <bottom style="double">
        <color rgb="FF000000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5" fillId="2" borderId="0" xfId="0" applyFont="1" applyFill="1"/>
    <xf numFmtId="0" fontId="5" fillId="2" borderId="0" xfId="0" applyFont="1" applyFill="1" applyBorder="1"/>
    <xf numFmtId="0" fontId="5" fillId="2" borderId="0" xfId="0" applyFont="1" applyFill="1" applyBorder="1" applyAlignment="1"/>
    <xf numFmtId="0" fontId="8" fillId="2" borderId="0" xfId="0" applyFont="1" applyFill="1" applyBorder="1" applyAlignment="1">
      <alignment vertical="top" wrapText="1"/>
    </xf>
    <xf numFmtId="0" fontId="0" fillId="0" borderId="0" xfId="0" applyFont="1"/>
    <xf numFmtId="0" fontId="0" fillId="0" borderId="0" xfId="0" applyFont="1" applyBorder="1"/>
    <xf numFmtId="0" fontId="0" fillId="0" borderId="0" xfId="0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43" fontId="8" fillId="0" borderId="10" xfId="0" applyNumberFormat="1" applyFont="1" applyFill="1" applyBorder="1" applyAlignment="1">
      <alignment horizontal="center" vertical="center" wrapText="1"/>
    </xf>
    <xf numFmtId="43" fontId="8" fillId="0" borderId="10" xfId="0" applyNumberFormat="1" applyFont="1" applyFill="1" applyBorder="1" applyAlignment="1">
      <alignment horizontal="right" vertical="center" wrapText="1"/>
    </xf>
    <xf numFmtId="43" fontId="8" fillId="0" borderId="10" xfId="1" applyNumberFormat="1" applyFont="1" applyFill="1" applyBorder="1" applyAlignment="1">
      <alignment horizontal="right" vertical="center" wrapText="1"/>
    </xf>
    <xf numFmtId="43" fontId="8" fillId="0" borderId="10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3" fontId="8" fillId="0" borderId="10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43" fontId="8" fillId="0" borderId="10" xfId="0" applyNumberFormat="1" applyFont="1" applyFill="1" applyBorder="1" applyAlignment="1">
      <alignment horizontal="right" vertical="center" wrapText="1"/>
    </xf>
    <xf numFmtId="43" fontId="8" fillId="0" borderId="10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3" fontId="8" fillId="0" borderId="10" xfId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8" fillId="0" borderId="10" xfId="0" applyNumberFormat="1" applyFont="1" applyFill="1" applyBorder="1" applyAlignment="1">
      <alignment horizontal="center" vertical="top" wrapText="1"/>
    </xf>
    <xf numFmtId="43" fontId="8" fillId="0" borderId="10" xfId="1" applyNumberFormat="1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3"/>
  <sheetViews>
    <sheetView tabSelected="1" view="pageBreakPreview" topLeftCell="A239" zoomScale="110" zoomScaleNormal="100" zoomScaleSheetLayoutView="110" workbookViewId="0">
      <selection activeCell="I11" sqref="I11:I16"/>
    </sheetView>
  </sheetViews>
  <sheetFormatPr defaultRowHeight="15" x14ac:dyDescent="0.25"/>
  <cols>
    <col min="1" max="1" width="9.140625" style="1"/>
    <col min="2" max="2" width="27.42578125" style="1" customWidth="1"/>
    <col min="3" max="3" width="17" style="1" customWidth="1"/>
    <col min="4" max="4" width="15" style="1" customWidth="1"/>
    <col min="5" max="5" width="15.140625" style="1" customWidth="1"/>
    <col min="6" max="6" width="14.85546875" style="1" customWidth="1"/>
    <col min="7" max="7" width="9.140625" style="1"/>
    <col min="8" max="8" width="18.28515625" style="1" customWidth="1"/>
    <col min="9" max="9" width="10.140625" style="1" bestFit="1" customWidth="1"/>
    <col min="10" max="10" width="13.7109375" style="1" customWidth="1"/>
    <col min="11" max="11" width="15.5703125" style="1" customWidth="1"/>
    <col min="12" max="12" width="4.5703125" style="1" hidden="1" customWidth="1"/>
    <col min="13" max="13" width="15" customWidth="1"/>
  </cols>
  <sheetData>
    <row r="1" spans="1:13" ht="30" customHeight="1" x14ac:dyDescent="0.25">
      <c r="A1" s="49"/>
      <c r="B1" s="51" t="s">
        <v>118</v>
      </c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3" ht="15.75" customHeight="1" thickBot="1" x14ac:dyDescent="0.3">
      <c r="A2" s="50"/>
      <c r="B2" s="53" t="s">
        <v>117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7"/>
    </row>
    <row r="3" spans="1:13" ht="81.75" customHeight="1" thickTop="1" x14ac:dyDescent="0.25">
      <c r="A3" s="8" t="s">
        <v>0</v>
      </c>
      <c r="B3" s="9" t="s">
        <v>2</v>
      </c>
      <c r="C3" s="47" t="s">
        <v>97</v>
      </c>
      <c r="D3" s="46" t="s">
        <v>4</v>
      </c>
      <c r="E3" s="46" t="s">
        <v>109</v>
      </c>
      <c r="F3" s="46" t="s">
        <v>112</v>
      </c>
      <c r="G3" s="48" t="s">
        <v>110</v>
      </c>
      <c r="H3" s="46" t="s">
        <v>5</v>
      </c>
      <c r="I3" s="46" t="s">
        <v>95</v>
      </c>
      <c r="J3" s="46" t="s">
        <v>6</v>
      </c>
      <c r="K3" s="46" t="s">
        <v>7</v>
      </c>
      <c r="L3" s="46" t="s">
        <v>99</v>
      </c>
      <c r="M3" s="61" t="s">
        <v>111</v>
      </c>
    </row>
    <row r="4" spans="1:13" ht="21" customHeight="1" x14ac:dyDescent="0.25">
      <c r="A4" s="10" t="s">
        <v>1</v>
      </c>
      <c r="B4" s="11" t="s">
        <v>3</v>
      </c>
      <c r="C4" s="47"/>
      <c r="D4" s="46"/>
      <c r="E4" s="46"/>
      <c r="F4" s="46"/>
      <c r="G4" s="48"/>
      <c r="H4" s="46"/>
      <c r="I4" s="46"/>
      <c r="J4" s="46"/>
      <c r="K4" s="46"/>
      <c r="L4" s="46"/>
      <c r="M4" s="62"/>
    </row>
    <row r="5" spans="1:13" ht="15.75" thickBot="1" x14ac:dyDescent="0.3">
      <c r="A5" s="12"/>
      <c r="B5" s="13"/>
      <c r="C5" s="47"/>
      <c r="D5" s="46"/>
      <c r="E5" s="46"/>
      <c r="F5" s="46"/>
      <c r="G5" s="48"/>
      <c r="H5" s="46"/>
      <c r="I5" s="46"/>
      <c r="J5" s="46"/>
      <c r="K5" s="46"/>
      <c r="L5" s="46"/>
      <c r="M5" s="63"/>
    </row>
    <row r="6" spans="1:13" ht="16.5" thickTop="1" thickBot="1" x14ac:dyDescent="0.3">
      <c r="A6" s="14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12</v>
      </c>
    </row>
    <row r="7" spans="1:13" s="5" customFormat="1" ht="45" customHeight="1" thickTop="1" x14ac:dyDescent="0.25">
      <c r="A7" s="35"/>
      <c r="B7" s="32" t="s">
        <v>119</v>
      </c>
      <c r="C7" s="29" t="s">
        <v>132</v>
      </c>
      <c r="D7" s="16" t="s">
        <v>10</v>
      </c>
      <c r="E7" s="17">
        <f>E8</f>
        <v>77311781.179999992</v>
      </c>
      <c r="F7" s="17">
        <f>F8</f>
        <v>47841929.350000001</v>
      </c>
      <c r="G7" s="32"/>
      <c r="H7" s="32" t="s">
        <v>11</v>
      </c>
      <c r="I7" s="32" t="s">
        <v>12</v>
      </c>
      <c r="J7" s="32">
        <v>90</v>
      </c>
      <c r="K7" s="32">
        <v>97</v>
      </c>
      <c r="L7" s="54" t="s">
        <v>107</v>
      </c>
      <c r="M7" s="17">
        <f>M8</f>
        <v>228512998.82999998</v>
      </c>
    </row>
    <row r="8" spans="1:13" s="5" customFormat="1" ht="33.75" x14ac:dyDescent="0.25">
      <c r="A8" s="36"/>
      <c r="B8" s="32"/>
      <c r="C8" s="30"/>
      <c r="D8" s="16" t="s">
        <v>13</v>
      </c>
      <c r="E8" s="17">
        <f>SUM(E9:E16)</f>
        <v>77311781.179999992</v>
      </c>
      <c r="F8" s="17">
        <f>SUM(F9:F16)</f>
        <v>47841929.350000001</v>
      </c>
      <c r="G8" s="32"/>
      <c r="H8" s="32"/>
      <c r="I8" s="32"/>
      <c r="J8" s="32"/>
      <c r="K8" s="32"/>
      <c r="L8" s="54"/>
      <c r="M8" s="17">
        <f>SUM(M9:M16)</f>
        <v>228512998.82999998</v>
      </c>
    </row>
    <row r="9" spans="1:13" s="5" customFormat="1" ht="22.5" x14ac:dyDescent="0.25">
      <c r="A9" s="36"/>
      <c r="B9" s="32"/>
      <c r="C9" s="30"/>
      <c r="D9" s="16" t="s">
        <v>14</v>
      </c>
      <c r="E9" s="17">
        <f>E19+E151+E215</f>
        <v>64629581.179999992</v>
      </c>
      <c r="F9" s="17">
        <f>F19+F151+F215</f>
        <v>47841929.350000001</v>
      </c>
      <c r="G9" s="32"/>
      <c r="H9" s="32"/>
      <c r="I9" s="32"/>
      <c r="J9" s="32"/>
      <c r="K9" s="32"/>
      <c r="L9" s="54"/>
      <c r="M9" s="17">
        <f>M19+M151+M215</f>
        <v>215830798.82999998</v>
      </c>
    </row>
    <row r="10" spans="1:13" s="5" customFormat="1" ht="3.75" hidden="1" customHeight="1" thickBot="1" x14ac:dyDescent="0.3">
      <c r="A10" s="36"/>
      <c r="B10" s="32"/>
      <c r="C10" s="30"/>
      <c r="D10" s="33" t="s">
        <v>15</v>
      </c>
      <c r="E10" s="39">
        <f>E20+E152+E216</f>
        <v>12682200</v>
      </c>
      <c r="F10" s="39">
        <v>0</v>
      </c>
      <c r="G10" s="32"/>
      <c r="H10" s="32"/>
      <c r="I10" s="32"/>
      <c r="J10" s="32"/>
      <c r="K10" s="32"/>
      <c r="L10" s="54"/>
      <c r="M10" s="39">
        <f>M20+M152+M216</f>
        <v>12682200</v>
      </c>
    </row>
    <row r="11" spans="1:13" s="5" customFormat="1" x14ac:dyDescent="0.25">
      <c r="A11" s="36"/>
      <c r="B11" s="32"/>
      <c r="C11" s="30"/>
      <c r="D11" s="33"/>
      <c r="E11" s="39"/>
      <c r="F11" s="39"/>
      <c r="G11" s="32"/>
      <c r="H11" s="32" t="s">
        <v>128</v>
      </c>
      <c r="I11" s="32" t="s">
        <v>16</v>
      </c>
      <c r="J11" s="32">
        <v>37</v>
      </c>
      <c r="K11" s="32">
        <v>37</v>
      </c>
      <c r="L11" s="54"/>
      <c r="M11" s="39"/>
    </row>
    <row r="12" spans="1:13" s="5" customFormat="1" x14ac:dyDescent="0.25">
      <c r="A12" s="36"/>
      <c r="B12" s="32"/>
      <c r="C12" s="30"/>
      <c r="D12" s="33"/>
      <c r="E12" s="39"/>
      <c r="F12" s="39"/>
      <c r="G12" s="32"/>
      <c r="H12" s="32"/>
      <c r="I12" s="32"/>
      <c r="J12" s="32"/>
      <c r="K12" s="32"/>
      <c r="L12" s="54"/>
      <c r="M12" s="39"/>
    </row>
    <row r="13" spans="1:13" s="5" customFormat="1" ht="6.75" hidden="1" customHeight="1" thickBot="1" x14ac:dyDescent="0.3">
      <c r="A13" s="36"/>
      <c r="B13" s="32"/>
      <c r="C13" s="30"/>
      <c r="D13" s="33"/>
      <c r="E13" s="39"/>
      <c r="F13" s="39"/>
      <c r="G13" s="32"/>
      <c r="H13" s="32"/>
      <c r="I13" s="32"/>
      <c r="J13" s="32"/>
      <c r="K13" s="32"/>
      <c r="L13" s="54"/>
      <c r="M13" s="39"/>
    </row>
    <row r="14" spans="1:13" s="5" customFormat="1" ht="6" hidden="1" customHeight="1" thickBot="1" x14ac:dyDescent="0.3">
      <c r="A14" s="36"/>
      <c r="B14" s="32"/>
      <c r="C14" s="30"/>
      <c r="D14" s="33"/>
      <c r="E14" s="39"/>
      <c r="F14" s="39"/>
      <c r="G14" s="32"/>
      <c r="H14" s="32"/>
      <c r="I14" s="32"/>
      <c r="J14" s="32"/>
      <c r="K14" s="32"/>
      <c r="L14" s="54"/>
      <c r="M14" s="39"/>
    </row>
    <row r="15" spans="1:13" s="5" customFormat="1" ht="45" x14ac:dyDescent="0.25">
      <c r="A15" s="36"/>
      <c r="B15" s="32"/>
      <c r="C15" s="30"/>
      <c r="D15" s="16" t="s">
        <v>17</v>
      </c>
      <c r="E15" s="18">
        <v>0</v>
      </c>
      <c r="F15" s="19">
        <v>0</v>
      </c>
      <c r="G15" s="32"/>
      <c r="H15" s="32"/>
      <c r="I15" s="32"/>
      <c r="J15" s="32"/>
      <c r="K15" s="32"/>
      <c r="L15" s="54"/>
      <c r="M15" s="17">
        <v>0</v>
      </c>
    </row>
    <row r="16" spans="1:13" s="5" customFormat="1" ht="28.5" customHeight="1" thickBot="1" x14ac:dyDescent="0.3">
      <c r="A16" s="44"/>
      <c r="B16" s="32"/>
      <c r="C16" s="31"/>
      <c r="D16" s="16" t="s">
        <v>18</v>
      </c>
      <c r="E16" s="18">
        <v>0</v>
      </c>
      <c r="F16" s="19">
        <v>0</v>
      </c>
      <c r="G16" s="32"/>
      <c r="H16" s="32"/>
      <c r="I16" s="32"/>
      <c r="J16" s="32"/>
      <c r="K16" s="32"/>
      <c r="L16" s="54"/>
      <c r="M16" s="17">
        <v>0</v>
      </c>
    </row>
    <row r="17" spans="1:13" s="5" customFormat="1" ht="15.75" thickTop="1" x14ac:dyDescent="0.25">
      <c r="A17" s="45" t="s">
        <v>19</v>
      </c>
      <c r="B17" s="32" t="s">
        <v>20</v>
      </c>
      <c r="C17" s="29" t="s">
        <v>133</v>
      </c>
      <c r="D17" s="16" t="s">
        <v>10</v>
      </c>
      <c r="E17" s="17">
        <f>E18</f>
        <v>48783484.979999997</v>
      </c>
      <c r="F17" s="17">
        <f>F18</f>
        <v>3286814.4299999997</v>
      </c>
      <c r="G17" s="32"/>
      <c r="H17" s="32" t="s">
        <v>8</v>
      </c>
      <c r="I17" s="32" t="s">
        <v>8</v>
      </c>
      <c r="J17" s="32" t="s">
        <v>8</v>
      </c>
      <c r="K17" s="32"/>
      <c r="L17" s="55" t="s">
        <v>8</v>
      </c>
      <c r="M17" s="17">
        <f>M18</f>
        <v>64307030.489999995</v>
      </c>
    </row>
    <row r="18" spans="1:13" s="5" customFormat="1" ht="33.75" x14ac:dyDescent="0.25">
      <c r="A18" s="36"/>
      <c r="B18" s="32"/>
      <c r="C18" s="30"/>
      <c r="D18" s="16" t="s">
        <v>13</v>
      </c>
      <c r="E18" s="17">
        <f>SUM(E19:E22)</f>
        <v>48783484.979999997</v>
      </c>
      <c r="F18" s="17">
        <f>SUM(F19:F22)</f>
        <v>3286814.4299999997</v>
      </c>
      <c r="G18" s="32"/>
      <c r="H18" s="32"/>
      <c r="I18" s="32"/>
      <c r="J18" s="32"/>
      <c r="K18" s="32"/>
      <c r="L18" s="55"/>
      <c r="M18" s="17">
        <f>SUM(M19:M22)</f>
        <v>64307030.489999995</v>
      </c>
    </row>
    <row r="19" spans="1:13" s="5" customFormat="1" ht="22.5" x14ac:dyDescent="0.25">
      <c r="A19" s="36"/>
      <c r="B19" s="32"/>
      <c r="C19" s="30"/>
      <c r="D19" s="16" t="s">
        <v>14</v>
      </c>
      <c r="E19" s="17">
        <f>E25+E59+E127</f>
        <v>36101284.979999997</v>
      </c>
      <c r="F19" s="17">
        <f>F25+F59+F127</f>
        <v>3286814.4299999997</v>
      </c>
      <c r="G19" s="32"/>
      <c r="H19" s="32"/>
      <c r="I19" s="32"/>
      <c r="J19" s="32"/>
      <c r="K19" s="32"/>
      <c r="L19" s="55"/>
      <c r="M19" s="17">
        <f>M25+M59+M127</f>
        <v>51624830.489999995</v>
      </c>
    </row>
    <row r="20" spans="1:13" s="5" customFormat="1" ht="22.5" x14ac:dyDescent="0.25">
      <c r="A20" s="36"/>
      <c r="B20" s="32"/>
      <c r="C20" s="30"/>
      <c r="D20" s="16" t="s">
        <v>15</v>
      </c>
      <c r="E20" s="17">
        <f>E26+E60+E128</f>
        <v>12682200</v>
      </c>
      <c r="F20" s="17" t="s">
        <v>8</v>
      </c>
      <c r="G20" s="32"/>
      <c r="H20" s="32" t="s">
        <v>8</v>
      </c>
      <c r="I20" s="32" t="s">
        <v>8</v>
      </c>
      <c r="J20" s="32" t="s">
        <v>8</v>
      </c>
      <c r="K20" s="32"/>
      <c r="L20" s="55"/>
      <c r="M20" s="17">
        <f>M26+M60+M128</f>
        <v>12682200</v>
      </c>
    </row>
    <row r="21" spans="1:13" s="5" customFormat="1" ht="45" x14ac:dyDescent="0.25">
      <c r="A21" s="36"/>
      <c r="B21" s="32"/>
      <c r="C21" s="30"/>
      <c r="D21" s="16" t="s">
        <v>17</v>
      </c>
      <c r="E21" s="17" t="s">
        <v>8</v>
      </c>
      <c r="F21" s="17" t="s">
        <v>8</v>
      </c>
      <c r="G21" s="32"/>
      <c r="H21" s="32"/>
      <c r="I21" s="32"/>
      <c r="J21" s="32"/>
      <c r="K21" s="32"/>
      <c r="L21" s="55"/>
      <c r="M21" s="17" t="s">
        <v>8</v>
      </c>
    </row>
    <row r="22" spans="1:13" s="5" customFormat="1" ht="23.25" thickBot="1" x14ac:dyDescent="0.3">
      <c r="A22" s="37"/>
      <c r="B22" s="32"/>
      <c r="C22" s="31"/>
      <c r="D22" s="16" t="s">
        <v>18</v>
      </c>
      <c r="E22" s="17" t="s">
        <v>8</v>
      </c>
      <c r="F22" s="20">
        <v>0</v>
      </c>
      <c r="G22" s="32"/>
      <c r="H22" s="32"/>
      <c r="I22" s="32"/>
      <c r="J22" s="32"/>
      <c r="K22" s="32"/>
      <c r="L22" s="55"/>
      <c r="M22" s="17" t="s">
        <v>8</v>
      </c>
    </row>
    <row r="23" spans="1:13" s="5" customFormat="1" ht="21" customHeight="1" thickTop="1" x14ac:dyDescent="0.25">
      <c r="A23" s="36" t="s">
        <v>21</v>
      </c>
      <c r="B23" s="32" t="s">
        <v>22</v>
      </c>
      <c r="C23" s="32" t="s">
        <v>55</v>
      </c>
      <c r="D23" s="16" t="s">
        <v>10</v>
      </c>
      <c r="E23" s="17">
        <f>E24</f>
        <v>16283308</v>
      </c>
      <c r="F23" s="17">
        <f>F24</f>
        <v>2417811.9299999997</v>
      </c>
      <c r="G23" s="32" t="s">
        <v>8</v>
      </c>
      <c r="H23" s="32"/>
      <c r="I23" s="32"/>
      <c r="J23" s="32"/>
      <c r="K23" s="32"/>
      <c r="L23" s="40" t="s">
        <v>8</v>
      </c>
      <c r="M23" s="17">
        <f>M24</f>
        <v>24518481.509999998</v>
      </c>
    </row>
    <row r="24" spans="1:13" s="5" customFormat="1" ht="33.75" x14ac:dyDescent="0.25">
      <c r="A24" s="36"/>
      <c r="B24" s="32"/>
      <c r="C24" s="32"/>
      <c r="D24" s="16" t="s">
        <v>13</v>
      </c>
      <c r="E24" s="17">
        <f>SUM(E25:E28)</f>
        <v>16283308</v>
      </c>
      <c r="F24" s="17">
        <f>SUM(F25:F28)</f>
        <v>2417811.9299999997</v>
      </c>
      <c r="G24" s="32"/>
      <c r="H24" s="32"/>
      <c r="I24" s="32"/>
      <c r="J24" s="32"/>
      <c r="K24" s="32"/>
      <c r="L24" s="40"/>
      <c r="M24" s="17">
        <f>SUM(M25:M28)</f>
        <v>24518481.509999998</v>
      </c>
    </row>
    <row r="25" spans="1:13" s="5" customFormat="1" ht="22.5" x14ac:dyDescent="0.25">
      <c r="A25" s="36"/>
      <c r="B25" s="32"/>
      <c r="C25" s="32"/>
      <c r="D25" s="16" t="s">
        <v>14</v>
      </c>
      <c r="E25" s="17">
        <f>E32+E40+E47+E53</f>
        <v>16283308</v>
      </c>
      <c r="F25" s="17">
        <f>F32+F40+F47+F53</f>
        <v>2417811.9299999997</v>
      </c>
      <c r="G25" s="32"/>
      <c r="H25" s="32"/>
      <c r="I25" s="32"/>
      <c r="J25" s="32"/>
      <c r="K25" s="32"/>
      <c r="L25" s="40"/>
      <c r="M25" s="17">
        <f>M32+M40+M47+M53</f>
        <v>24518481.509999998</v>
      </c>
    </row>
    <row r="26" spans="1:13" s="5" customFormat="1" ht="22.5" x14ac:dyDescent="0.25">
      <c r="A26" s="36"/>
      <c r="B26" s="32"/>
      <c r="C26" s="32"/>
      <c r="D26" s="16" t="s">
        <v>15</v>
      </c>
      <c r="E26" s="17">
        <f t="shared" ref="E26:F28" si="0">E33+E41+E48</f>
        <v>0</v>
      </c>
      <c r="F26" s="17">
        <f t="shared" si="0"/>
        <v>0</v>
      </c>
      <c r="G26" s="32"/>
      <c r="H26" s="32"/>
      <c r="I26" s="32"/>
      <c r="J26" s="32"/>
      <c r="K26" s="32"/>
      <c r="L26" s="40"/>
      <c r="M26" s="17">
        <f t="shared" ref="M26" si="1">M33+M41+M48</f>
        <v>0</v>
      </c>
    </row>
    <row r="27" spans="1:13" s="5" customFormat="1" ht="45" x14ac:dyDescent="0.25">
      <c r="A27" s="36"/>
      <c r="B27" s="32"/>
      <c r="C27" s="32"/>
      <c r="D27" s="16" t="s">
        <v>17</v>
      </c>
      <c r="E27" s="17">
        <f t="shared" si="0"/>
        <v>0</v>
      </c>
      <c r="F27" s="17">
        <f t="shared" si="0"/>
        <v>0</v>
      </c>
      <c r="G27" s="32"/>
      <c r="H27" s="32"/>
      <c r="I27" s="32"/>
      <c r="J27" s="32"/>
      <c r="K27" s="32"/>
      <c r="L27" s="40"/>
      <c r="M27" s="17">
        <f t="shared" ref="M27" si="2">M34+M42+M49</f>
        <v>0</v>
      </c>
    </row>
    <row r="28" spans="1:13" s="5" customFormat="1" ht="23.25" thickBot="1" x14ac:dyDescent="0.3">
      <c r="A28" s="37"/>
      <c r="B28" s="32"/>
      <c r="C28" s="32"/>
      <c r="D28" s="16" t="s">
        <v>18</v>
      </c>
      <c r="E28" s="17">
        <f t="shared" si="0"/>
        <v>0</v>
      </c>
      <c r="F28" s="17">
        <f t="shared" si="0"/>
        <v>0</v>
      </c>
      <c r="G28" s="32"/>
      <c r="H28" s="32"/>
      <c r="I28" s="32"/>
      <c r="J28" s="32"/>
      <c r="K28" s="32"/>
      <c r="L28" s="40"/>
      <c r="M28" s="17">
        <f t="shared" ref="M28" si="3">M35+M43+M50</f>
        <v>0</v>
      </c>
    </row>
    <row r="29" spans="1:13" s="5" customFormat="1" ht="24" customHeight="1" thickTop="1" x14ac:dyDescent="0.25">
      <c r="A29" s="35" t="s">
        <v>23</v>
      </c>
      <c r="B29" s="32" t="s">
        <v>24</v>
      </c>
      <c r="C29" s="32" t="s">
        <v>55</v>
      </c>
      <c r="D29" s="16" t="s">
        <v>10</v>
      </c>
      <c r="E29" s="17">
        <f>E30</f>
        <v>2000000</v>
      </c>
      <c r="F29" s="17">
        <f>F30</f>
        <v>37683.870000000003</v>
      </c>
      <c r="G29" s="32" t="s">
        <v>8</v>
      </c>
      <c r="H29" s="32" t="s">
        <v>25</v>
      </c>
      <c r="I29" s="32" t="s">
        <v>26</v>
      </c>
      <c r="J29" s="32">
        <v>180</v>
      </c>
      <c r="K29" s="32">
        <v>300</v>
      </c>
      <c r="L29" s="40" t="s">
        <v>8</v>
      </c>
      <c r="M29" s="17">
        <f>M30</f>
        <v>4000000</v>
      </c>
    </row>
    <row r="30" spans="1:13" s="5" customFormat="1" x14ac:dyDescent="0.25">
      <c r="A30" s="36"/>
      <c r="B30" s="32"/>
      <c r="C30" s="32"/>
      <c r="D30" s="33" t="s">
        <v>13</v>
      </c>
      <c r="E30" s="40">
        <f>SUM(E32:E36)</f>
        <v>2000000</v>
      </c>
      <c r="F30" s="40">
        <f>SUM(F32:F36)</f>
        <v>37683.870000000003</v>
      </c>
      <c r="G30" s="32"/>
      <c r="H30" s="32"/>
      <c r="I30" s="32"/>
      <c r="J30" s="32"/>
      <c r="K30" s="32"/>
      <c r="L30" s="40"/>
      <c r="M30" s="40">
        <f>SUM(M32:M36)</f>
        <v>4000000</v>
      </c>
    </row>
    <row r="31" spans="1:13" s="5" customFormat="1" ht="17.25" customHeight="1" x14ac:dyDescent="0.25">
      <c r="A31" s="36"/>
      <c r="B31" s="32"/>
      <c r="C31" s="32"/>
      <c r="D31" s="33"/>
      <c r="E31" s="40"/>
      <c r="F31" s="40"/>
      <c r="G31" s="32"/>
      <c r="H31" s="32"/>
      <c r="I31" s="32"/>
      <c r="J31" s="32"/>
      <c r="K31" s="32"/>
      <c r="L31" s="40"/>
      <c r="M31" s="40"/>
    </row>
    <row r="32" spans="1:13" s="5" customFormat="1" ht="22.5" x14ac:dyDescent="0.25">
      <c r="A32" s="36"/>
      <c r="B32" s="32"/>
      <c r="C32" s="32"/>
      <c r="D32" s="16" t="s">
        <v>14</v>
      </c>
      <c r="E32" s="17">
        <v>2000000</v>
      </c>
      <c r="F32" s="20">
        <v>37683.870000000003</v>
      </c>
      <c r="G32" s="32"/>
      <c r="H32" s="32"/>
      <c r="I32" s="32"/>
      <c r="J32" s="32"/>
      <c r="K32" s="32"/>
      <c r="L32" s="40"/>
      <c r="M32" s="17">
        <v>4000000</v>
      </c>
    </row>
    <row r="33" spans="1:13" s="5" customFormat="1" x14ac:dyDescent="0.25">
      <c r="A33" s="36"/>
      <c r="B33" s="32"/>
      <c r="C33" s="32"/>
      <c r="D33" s="33" t="s">
        <v>15</v>
      </c>
      <c r="E33" s="40">
        <v>0</v>
      </c>
      <c r="F33" s="43">
        <v>0</v>
      </c>
      <c r="G33" s="32"/>
      <c r="H33" s="32"/>
      <c r="I33" s="32"/>
      <c r="J33" s="32"/>
      <c r="K33" s="32"/>
      <c r="L33" s="40"/>
      <c r="M33" s="40">
        <v>0</v>
      </c>
    </row>
    <row r="34" spans="1:13" s="5" customFormat="1" ht="14.25" customHeight="1" x14ac:dyDescent="0.25">
      <c r="A34" s="36"/>
      <c r="B34" s="32"/>
      <c r="C34" s="32"/>
      <c r="D34" s="33"/>
      <c r="E34" s="40"/>
      <c r="F34" s="43"/>
      <c r="G34" s="32"/>
      <c r="H34" s="32" t="s">
        <v>27</v>
      </c>
      <c r="I34" s="32" t="s">
        <v>16</v>
      </c>
      <c r="J34" s="32">
        <v>214</v>
      </c>
      <c r="K34" s="32">
        <v>214</v>
      </c>
      <c r="L34" s="40"/>
      <c r="M34" s="40"/>
    </row>
    <row r="35" spans="1:13" s="5" customFormat="1" ht="45" x14ac:dyDescent="0.25">
      <c r="A35" s="36"/>
      <c r="B35" s="32"/>
      <c r="C35" s="32"/>
      <c r="D35" s="16" t="s">
        <v>17</v>
      </c>
      <c r="E35" s="17">
        <v>0</v>
      </c>
      <c r="F35" s="20">
        <v>0</v>
      </c>
      <c r="G35" s="32"/>
      <c r="H35" s="32"/>
      <c r="I35" s="32"/>
      <c r="J35" s="32"/>
      <c r="K35" s="32"/>
      <c r="L35" s="40"/>
      <c r="M35" s="17">
        <v>0</v>
      </c>
    </row>
    <row r="36" spans="1:13" s="5" customFormat="1" ht="23.25" thickBot="1" x14ac:dyDescent="0.3">
      <c r="A36" s="37"/>
      <c r="B36" s="32"/>
      <c r="C36" s="32"/>
      <c r="D36" s="16" t="s">
        <v>18</v>
      </c>
      <c r="E36" s="17">
        <v>0</v>
      </c>
      <c r="F36" s="20">
        <v>0</v>
      </c>
      <c r="G36" s="32"/>
      <c r="H36" s="32"/>
      <c r="I36" s="32"/>
      <c r="J36" s="32"/>
      <c r="K36" s="32"/>
      <c r="L36" s="40"/>
      <c r="M36" s="17">
        <v>0</v>
      </c>
    </row>
    <row r="37" spans="1:13" s="5" customFormat="1" ht="15" customHeight="1" thickTop="1" x14ac:dyDescent="0.25">
      <c r="A37" s="35" t="s">
        <v>28</v>
      </c>
      <c r="B37" s="32" t="s">
        <v>94</v>
      </c>
      <c r="C37" s="32" t="s">
        <v>55</v>
      </c>
      <c r="D37" s="33" t="s">
        <v>10</v>
      </c>
      <c r="E37" s="40">
        <f>E39</f>
        <v>0</v>
      </c>
      <c r="F37" s="43">
        <f>F39</f>
        <v>38602.160000000003</v>
      </c>
      <c r="G37" s="32" t="s">
        <v>8</v>
      </c>
      <c r="H37" s="32" t="s">
        <v>29</v>
      </c>
      <c r="I37" s="32" t="s">
        <v>16</v>
      </c>
      <c r="J37" s="32">
        <v>6</v>
      </c>
      <c r="K37" s="32">
        <v>0</v>
      </c>
      <c r="L37" s="40" t="s">
        <v>8</v>
      </c>
      <c r="M37" s="40">
        <f>M39</f>
        <v>5000000</v>
      </c>
    </row>
    <row r="38" spans="1:13" s="5" customFormat="1" ht="9" customHeight="1" x14ac:dyDescent="0.25">
      <c r="A38" s="36"/>
      <c r="B38" s="32"/>
      <c r="C38" s="32"/>
      <c r="D38" s="33"/>
      <c r="E38" s="40"/>
      <c r="F38" s="43"/>
      <c r="G38" s="32"/>
      <c r="H38" s="32"/>
      <c r="I38" s="32"/>
      <c r="J38" s="32"/>
      <c r="K38" s="32"/>
      <c r="L38" s="40"/>
      <c r="M38" s="40"/>
    </row>
    <row r="39" spans="1:13" s="5" customFormat="1" ht="33.75" x14ac:dyDescent="0.25">
      <c r="A39" s="36"/>
      <c r="B39" s="32"/>
      <c r="C39" s="32"/>
      <c r="D39" s="16" t="s">
        <v>13</v>
      </c>
      <c r="E39" s="17">
        <f>SUM(E40:E44)</f>
        <v>0</v>
      </c>
      <c r="F39" s="17">
        <f>SUM(F40:F44)</f>
        <v>38602.160000000003</v>
      </c>
      <c r="G39" s="32"/>
      <c r="H39" s="32"/>
      <c r="I39" s="32"/>
      <c r="J39" s="32"/>
      <c r="K39" s="32"/>
      <c r="L39" s="40"/>
      <c r="M39" s="17">
        <f>SUM(M40:M44)</f>
        <v>5000000</v>
      </c>
    </row>
    <row r="40" spans="1:13" s="5" customFormat="1" x14ac:dyDescent="0.25">
      <c r="A40" s="36"/>
      <c r="B40" s="32"/>
      <c r="C40" s="32"/>
      <c r="D40" s="33" t="s">
        <v>14</v>
      </c>
      <c r="E40" s="40">
        <v>0</v>
      </c>
      <c r="F40" s="43">
        <v>38602.160000000003</v>
      </c>
      <c r="G40" s="32"/>
      <c r="H40" s="32"/>
      <c r="I40" s="32"/>
      <c r="J40" s="32"/>
      <c r="K40" s="32"/>
      <c r="L40" s="40"/>
      <c r="M40" s="40">
        <v>5000000</v>
      </c>
    </row>
    <row r="41" spans="1:13" s="5" customFormat="1" x14ac:dyDescent="0.25">
      <c r="A41" s="36"/>
      <c r="B41" s="32"/>
      <c r="C41" s="32"/>
      <c r="D41" s="33"/>
      <c r="E41" s="40"/>
      <c r="F41" s="43"/>
      <c r="G41" s="32"/>
      <c r="H41" s="32"/>
      <c r="I41" s="32"/>
      <c r="J41" s="32"/>
      <c r="K41" s="32"/>
      <c r="L41" s="40"/>
      <c r="M41" s="40"/>
    </row>
    <row r="42" spans="1:13" s="5" customFormat="1" ht="22.5" x14ac:dyDescent="0.25">
      <c r="A42" s="36"/>
      <c r="B42" s="32"/>
      <c r="C42" s="32"/>
      <c r="D42" s="16" t="s">
        <v>15</v>
      </c>
      <c r="E42" s="17">
        <v>0</v>
      </c>
      <c r="F42" s="20">
        <v>0</v>
      </c>
      <c r="G42" s="32"/>
      <c r="H42" s="32"/>
      <c r="I42" s="32"/>
      <c r="J42" s="32"/>
      <c r="K42" s="32"/>
      <c r="L42" s="40"/>
      <c r="M42" s="17">
        <v>0</v>
      </c>
    </row>
    <row r="43" spans="1:13" s="5" customFormat="1" ht="54.75" customHeight="1" x14ac:dyDescent="0.25">
      <c r="A43" s="36"/>
      <c r="B43" s="32"/>
      <c r="C43" s="32"/>
      <c r="D43" s="16" t="s">
        <v>17</v>
      </c>
      <c r="E43" s="17">
        <v>0</v>
      </c>
      <c r="F43" s="20">
        <v>0</v>
      </c>
      <c r="G43" s="32"/>
      <c r="H43" s="32"/>
      <c r="I43" s="32"/>
      <c r="J43" s="32"/>
      <c r="K43" s="32"/>
      <c r="L43" s="40"/>
      <c r="M43" s="17">
        <v>0</v>
      </c>
    </row>
    <row r="44" spans="1:13" s="5" customFormat="1" ht="23.25" thickBot="1" x14ac:dyDescent="0.3">
      <c r="A44" s="37"/>
      <c r="B44" s="32"/>
      <c r="C44" s="32"/>
      <c r="D44" s="16" t="s">
        <v>18</v>
      </c>
      <c r="E44" s="17">
        <v>0</v>
      </c>
      <c r="F44" s="20">
        <v>0</v>
      </c>
      <c r="G44" s="32"/>
      <c r="H44" s="32"/>
      <c r="I44" s="32"/>
      <c r="J44" s="32"/>
      <c r="K44" s="32"/>
      <c r="L44" s="40"/>
      <c r="M44" s="17">
        <v>0</v>
      </c>
    </row>
    <row r="45" spans="1:13" s="5" customFormat="1" ht="15.75" thickTop="1" x14ac:dyDescent="0.25">
      <c r="A45" s="35" t="s">
        <v>30</v>
      </c>
      <c r="B45" s="32" t="s">
        <v>31</v>
      </c>
      <c r="C45" s="32" t="s">
        <v>55</v>
      </c>
      <c r="D45" s="16" t="s">
        <v>10</v>
      </c>
      <c r="E45" s="17">
        <f>E46</f>
        <v>0</v>
      </c>
      <c r="F45" s="20">
        <v>0</v>
      </c>
      <c r="G45" s="32" t="s">
        <v>8</v>
      </c>
      <c r="H45" s="32" t="s">
        <v>32</v>
      </c>
      <c r="I45" s="32" t="s">
        <v>33</v>
      </c>
      <c r="J45" s="32">
        <v>2</v>
      </c>
      <c r="K45" s="32">
        <v>0</v>
      </c>
      <c r="L45" s="40" t="s">
        <v>8</v>
      </c>
      <c r="M45" s="17">
        <f>M46</f>
        <v>1235173.51</v>
      </c>
    </row>
    <row r="46" spans="1:13" s="5" customFormat="1" ht="33.75" x14ac:dyDescent="0.25">
      <c r="A46" s="36"/>
      <c r="B46" s="32"/>
      <c r="C46" s="32"/>
      <c r="D46" s="16" t="s">
        <v>13</v>
      </c>
      <c r="E46" s="17">
        <f>SUM(E47:E50)</f>
        <v>0</v>
      </c>
      <c r="F46" s="17">
        <v>0</v>
      </c>
      <c r="G46" s="32"/>
      <c r="H46" s="32"/>
      <c r="I46" s="32"/>
      <c r="J46" s="32"/>
      <c r="K46" s="32"/>
      <c r="L46" s="40"/>
      <c r="M46" s="17">
        <f>SUM(M47:M50)</f>
        <v>1235173.51</v>
      </c>
    </row>
    <row r="47" spans="1:13" s="5" customFormat="1" ht="33" customHeight="1" x14ac:dyDescent="0.25">
      <c r="A47" s="36"/>
      <c r="B47" s="32"/>
      <c r="C47" s="32"/>
      <c r="D47" s="16" t="s">
        <v>14</v>
      </c>
      <c r="E47" s="17">
        <v>0</v>
      </c>
      <c r="F47" s="20">
        <v>0</v>
      </c>
      <c r="G47" s="32"/>
      <c r="H47" s="32"/>
      <c r="I47" s="32"/>
      <c r="J47" s="32"/>
      <c r="K47" s="32"/>
      <c r="L47" s="40"/>
      <c r="M47" s="17">
        <v>1235173.51</v>
      </c>
    </row>
    <row r="48" spans="1:13" s="5" customFormat="1" ht="22.5" x14ac:dyDescent="0.25">
      <c r="A48" s="36"/>
      <c r="B48" s="32"/>
      <c r="C48" s="32"/>
      <c r="D48" s="16" t="s">
        <v>15</v>
      </c>
      <c r="E48" s="17">
        <v>0</v>
      </c>
      <c r="F48" s="20">
        <v>0</v>
      </c>
      <c r="G48" s="32"/>
      <c r="H48" s="32" t="s">
        <v>34</v>
      </c>
      <c r="I48" s="32" t="s">
        <v>33</v>
      </c>
      <c r="J48" s="32">
        <v>12</v>
      </c>
      <c r="K48" s="32">
        <v>0</v>
      </c>
      <c r="L48" s="40"/>
      <c r="M48" s="17">
        <v>0</v>
      </c>
    </row>
    <row r="49" spans="1:13" s="5" customFormat="1" ht="45" x14ac:dyDescent="0.25">
      <c r="A49" s="36"/>
      <c r="B49" s="32"/>
      <c r="C49" s="32"/>
      <c r="D49" s="16" t="s">
        <v>17</v>
      </c>
      <c r="E49" s="17">
        <v>0</v>
      </c>
      <c r="F49" s="20">
        <v>0</v>
      </c>
      <c r="G49" s="32"/>
      <c r="H49" s="32"/>
      <c r="I49" s="32"/>
      <c r="J49" s="32"/>
      <c r="K49" s="32"/>
      <c r="L49" s="40"/>
      <c r="M49" s="17">
        <v>0</v>
      </c>
    </row>
    <row r="50" spans="1:13" s="5" customFormat="1" ht="26.25" customHeight="1" thickBot="1" x14ac:dyDescent="0.3">
      <c r="A50" s="37"/>
      <c r="B50" s="32"/>
      <c r="C50" s="32"/>
      <c r="D50" s="16" t="s">
        <v>18</v>
      </c>
      <c r="E50" s="17">
        <v>0</v>
      </c>
      <c r="F50" s="20">
        <v>0</v>
      </c>
      <c r="G50" s="32"/>
      <c r="H50" s="32"/>
      <c r="I50" s="32"/>
      <c r="J50" s="32"/>
      <c r="K50" s="32"/>
      <c r="L50" s="40"/>
      <c r="M50" s="17">
        <v>0</v>
      </c>
    </row>
    <row r="51" spans="1:13" s="5" customFormat="1" ht="15.75" thickTop="1" x14ac:dyDescent="0.25">
      <c r="A51" s="35" t="s">
        <v>103</v>
      </c>
      <c r="B51" s="32" t="s">
        <v>102</v>
      </c>
      <c r="C51" s="32" t="s">
        <v>55</v>
      </c>
      <c r="D51" s="16" t="s">
        <v>10</v>
      </c>
      <c r="E51" s="17">
        <f>E52</f>
        <v>14283308</v>
      </c>
      <c r="F51" s="17">
        <f>F52</f>
        <v>2341525.9</v>
      </c>
      <c r="G51" s="32"/>
      <c r="H51" s="32" t="s">
        <v>104</v>
      </c>
      <c r="I51" s="32" t="s">
        <v>33</v>
      </c>
      <c r="J51" s="32">
        <v>263</v>
      </c>
      <c r="K51" s="32">
        <v>306</v>
      </c>
      <c r="L51" s="40"/>
      <c r="M51" s="17">
        <f>M52</f>
        <v>14283308</v>
      </c>
    </row>
    <row r="52" spans="1:13" s="5" customFormat="1" ht="38.25" customHeight="1" x14ac:dyDescent="0.25">
      <c r="A52" s="36"/>
      <c r="B52" s="32"/>
      <c r="C52" s="32"/>
      <c r="D52" s="16" t="s">
        <v>13</v>
      </c>
      <c r="E52" s="17">
        <f>SUM(E53:E56)</f>
        <v>14283308</v>
      </c>
      <c r="F52" s="17">
        <f>SUM(F53:F56)</f>
        <v>2341525.9</v>
      </c>
      <c r="G52" s="32"/>
      <c r="H52" s="32"/>
      <c r="I52" s="32"/>
      <c r="J52" s="32"/>
      <c r="K52" s="32"/>
      <c r="L52" s="40"/>
      <c r="M52" s="17">
        <f>SUM(M53:M56)</f>
        <v>14283308</v>
      </c>
    </row>
    <row r="53" spans="1:13" s="5" customFormat="1" ht="22.5" x14ac:dyDescent="0.25">
      <c r="A53" s="36"/>
      <c r="B53" s="32"/>
      <c r="C53" s="32"/>
      <c r="D53" s="16" t="s">
        <v>14</v>
      </c>
      <c r="E53" s="17">
        <v>14283308</v>
      </c>
      <c r="F53" s="20">
        <v>2341525.9</v>
      </c>
      <c r="G53" s="32"/>
      <c r="H53" s="32"/>
      <c r="I53" s="32"/>
      <c r="J53" s="32"/>
      <c r="K53" s="32"/>
      <c r="L53" s="40"/>
      <c r="M53" s="17">
        <v>14283308</v>
      </c>
    </row>
    <row r="54" spans="1:13" s="5" customFormat="1" ht="26.25" customHeight="1" x14ac:dyDescent="0.25">
      <c r="A54" s="36"/>
      <c r="B54" s="32"/>
      <c r="C54" s="32"/>
      <c r="D54" s="16" t="s">
        <v>15</v>
      </c>
      <c r="E54" s="17">
        <v>0</v>
      </c>
      <c r="F54" s="20">
        <v>0</v>
      </c>
      <c r="G54" s="32"/>
      <c r="H54" s="32"/>
      <c r="I54" s="32"/>
      <c r="J54" s="32"/>
      <c r="K54" s="32"/>
      <c r="L54" s="40"/>
      <c r="M54" s="17">
        <v>0</v>
      </c>
    </row>
    <row r="55" spans="1:13" s="5" customFormat="1" ht="50.25" customHeight="1" x14ac:dyDescent="0.25">
      <c r="A55" s="36"/>
      <c r="B55" s="32"/>
      <c r="C55" s="32"/>
      <c r="D55" s="16" t="s">
        <v>17</v>
      </c>
      <c r="E55" s="17">
        <v>0</v>
      </c>
      <c r="F55" s="20">
        <v>0</v>
      </c>
      <c r="G55" s="32"/>
      <c r="H55" s="32"/>
      <c r="I55" s="32"/>
      <c r="J55" s="32"/>
      <c r="K55" s="32"/>
      <c r="L55" s="40"/>
      <c r="M55" s="17">
        <v>0</v>
      </c>
    </row>
    <row r="56" spans="1:13" s="5" customFormat="1" ht="26.25" customHeight="1" thickBot="1" x14ac:dyDescent="0.3">
      <c r="A56" s="37"/>
      <c r="B56" s="32"/>
      <c r="C56" s="32"/>
      <c r="D56" s="16" t="s">
        <v>18</v>
      </c>
      <c r="E56" s="17">
        <v>0</v>
      </c>
      <c r="F56" s="20">
        <v>0</v>
      </c>
      <c r="G56" s="32"/>
      <c r="H56" s="32"/>
      <c r="I56" s="32"/>
      <c r="J56" s="32"/>
      <c r="K56" s="32"/>
      <c r="L56" s="40"/>
      <c r="M56" s="17">
        <v>0</v>
      </c>
    </row>
    <row r="57" spans="1:13" s="5" customFormat="1" ht="15.75" thickTop="1" x14ac:dyDescent="0.25">
      <c r="A57" s="35" t="s">
        <v>35</v>
      </c>
      <c r="B57" s="29" t="s">
        <v>129</v>
      </c>
      <c r="C57" s="29" t="s">
        <v>133</v>
      </c>
      <c r="D57" s="16" t="s">
        <v>10</v>
      </c>
      <c r="E57" s="17">
        <f>E58</f>
        <v>27520075.970000003</v>
      </c>
      <c r="F57" s="17">
        <f>F58</f>
        <v>869002.5</v>
      </c>
      <c r="G57" s="32"/>
      <c r="H57" s="32"/>
      <c r="I57" s="32"/>
      <c r="J57" s="32"/>
      <c r="K57" s="32"/>
      <c r="L57" s="40" t="s">
        <v>8</v>
      </c>
      <c r="M57" s="17">
        <f>M58</f>
        <v>34808447.969999999</v>
      </c>
    </row>
    <row r="58" spans="1:13" s="5" customFormat="1" ht="33.75" x14ac:dyDescent="0.25">
      <c r="A58" s="36"/>
      <c r="B58" s="30"/>
      <c r="C58" s="30"/>
      <c r="D58" s="16" t="s">
        <v>13</v>
      </c>
      <c r="E58" s="17">
        <f>SUM(E59:E62)</f>
        <v>27520075.970000003</v>
      </c>
      <c r="F58" s="17">
        <f>SUM(F59:F62)</f>
        <v>869002.5</v>
      </c>
      <c r="G58" s="32"/>
      <c r="H58" s="32"/>
      <c r="I58" s="32"/>
      <c r="J58" s="32"/>
      <c r="K58" s="32"/>
      <c r="L58" s="40"/>
      <c r="M58" s="17">
        <f>SUM(M59:M62)</f>
        <v>34808447.969999999</v>
      </c>
    </row>
    <row r="59" spans="1:13" s="5" customFormat="1" ht="22.5" x14ac:dyDescent="0.25">
      <c r="A59" s="36"/>
      <c r="B59" s="30"/>
      <c r="C59" s="30"/>
      <c r="D59" s="16" t="s">
        <v>14</v>
      </c>
      <c r="E59" s="17">
        <f>E77+E83+E71+E103+E89+E97+E115</f>
        <v>19768175.970000003</v>
      </c>
      <c r="F59" s="17">
        <f>F77+F83+F71+F103+F89+F97</f>
        <v>869002.5</v>
      </c>
      <c r="G59" s="32"/>
      <c r="H59" s="32"/>
      <c r="I59" s="32"/>
      <c r="J59" s="32"/>
      <c r="K59" s="32"/>
      <c r="L59" s="40"/>
      <c r="M59" s="17">
        <f>M77+M83+M71+M103+M89+M97+M115</f>
        <v>27056547.969999999</v>
      </c>
    </row>
    <row r="60" spans="1:13" s="5" customFormat="1" ht="22.5" x14ac:dyDescent="0.25">
      <c r="A60" s="36"/>
      <c r="B60" s="30"/>
      <c r="C60" s="30"/>
      <c r="D60" s="16" t="s">
        <v>15</v>
      </c>
      <c r="E60" s="17">
        <f>E72+E84+E90+E98+E104+E116</f>
        <v>7751900</v>
      </c>
      <c r="F60" s="17" t="s">
        <v>8</v>
      </c>
      <c r="G60" s="32"/>
      <c r="H60" s="32"/>
      <c r="I60" s="32"/>
      <c r="J60" s="32"/>
      <c r="K60" s="32"/>
      <c r="L60" s="40"/>
      <c r="M60" s="17">
        <f>M72+M84+M90+M98+M104+M116</f>
        <v>7751900</v>
      </c>
    </row>
    <row r="61" spans="1:13" s="5" customFormat="1" ht="45" x14ac:dyDescent="0.25">
      <c r="A61" s="36"/>
      <c r="B61" s="30"/>
      <c r="C61" s="30"/>
      <c r="D61" s="16" t="s">
        <v>17</v>
      </c>
      <c r="E61" s="17" t="s">
        <v>8</v>
      </c>
      <c r="F61" s="17" t="s">
        <v>8</v>
      </c>
      <c r="G61" s="32"/>
      <c r="H61" s="32"/>
      <c r="I61" s="32"/>
      <c r="J61" s="32"/>
      <c r="K61" s="32"/>
      <c r="L61" s="40"/>
      <c r="M61" s="17" t="s">
        <v>8</v>
      </c>
    </row>
    <row r="62" spans="1:13" s="5" customFormat="1" ht="36.75" customHeight="1" thickBot="1" x14ac:dyDescent="0.3">
      <c r="A62" s="37"/>
      <c r="B62" s="31"/>
      <c r="C62" s="31"/>
      <c r="D62" s="16" t="s">
        <v>18</v>
      </c>
      <c r="E62" s="17" t="s">
        <v>8</v>
      </c>
      <c r="F62" s="17" t="s">
        <v>8</v>
      </c>
      <c r="G62" s="32"/>
      <c r="H62" s="32"/>
      <c r="I62" s="32"/>
      <c r="J62" s="32"/>
      <c r="K62" s="32"/>
      <c r="L62" s="40"/>
      <c r="M62" s="17" t="s">
        <v>8</v>
      </c>
    </row>
    <row r="63" spans="1:13" s="5" customFormat="1" ht="16.5" customHeight="1" thickTop="1" x14ac:dyDescent="0.25">
      <c r="A63" s="35" t="s">
        <v>36</v>
      </c>
      <c r="B63" s="32" t="s">
        <v>135</v>
      </c>
      <c r="C63" s="32" t="s">
        <v>55</v>
      </c>
      <c r="D63" s="16" t="s">
        <v>10</v>
      </c>
      <c r="E63" s="17">
        <f>E64</f>
        <v>0</v>
      </c>
      <c r="F63" s="17">
        <f>F64</f>
        <v>0</v>
      </c>
      <c r="G63" s="32"/>
      <c r="H63" s="32" t="s">
        <v>136</v>
      </c>
      <c r="I63" s="32" t="s">
        <v>16</v>
      </c>
      <c r="J63" s="32">
        <v>26</v>
      </c>
      <c r="K63" s="32" t="s">
        <v>108</v>
      </c>
      <c r="L63" s="40" t="s">
        <v>8</v>
      </c>
      <c r="M63" s="17">
        <f>M64</f>
        <v>0</v>
      </c>
    </row>
    <row r="64" spans="1:13" s="5" customFormat="1" ht="33.75" x14ac:dyDescent="0.25">
      <c r="A64" s="36"/>
      <c r="B64" s="32"/>
      <c r="C64" s="32"/>
      <c r="D64" s="16" t="s">
        <v>13</v>
      </c>
      <c r="E64" s="17">
        <f>SUM(E65:E68)</f>
        <v>0</v>
      </c>
      <c r="F64" s="17">
        <f>SUM(F65:F68)</f>
        <v>0</v>
      </c>
      <c r="G64" s="32"/>
      <c r="H64" s="32"/>
      <c r="I64" s="32"/>
      <c r="J64" s="32"/>
      <c r="K64" s="32"/>
      <c r="L64" s="40"/>
      <c r="M64" s="17">
        <f>SUM(M65:M68)</f>
        <v>0</v>
      </c>
    </row>
    <row r="65" spans="1:13" s="5" customFormat="1" ht="22.5" x14ac:dyDescent="0.25">
      <c r="A65" s="36"/>
      <c r="B65" s="32"/>
      <c r="C65" s="32"/>
      <c r="D65" s="16" t="s">
        <v>14</v>
      </c>
      <c r="E65" s="17">
        <v>0</v>
      </c>
      <c r="F65" s="20">
        <v>0</v>
      </c>
      <c r="G65" s="32"/>
      <c r="H65" s="32"/>
      <c r="I65" s="32"/>
      <c r="J65" s="32"/>
      <c r="K65" s="32"/>
      <c r="L65" s="40"/>
      <c r="M65" s="17">
        <v>0</v>
      </c>
    </row>
    <row r="66" spans="1:13" s="5" customFormat="1" ht="22.5" x14ac:dyDescent="0.25">
      <c r="A66" s="36"/>
      <c r="B66" s="32"/>
      <c r="C66" s="32"/>
      <c r="D66" s="16" t="s">
        <v>15</v>
      </c>
      <c r="E66" s="17">
        <v>0</v>
      </c>
      <c r="F66" s="20">
        <v>0</v>
      </c>
      <c r="G66" s="32"/>
      <c r="H66" s="32"/>
      <c r="I66" s="32"/>
      <c r="J66" s="32"/>
      <c r="K66" s="32"/>
      <c r="L66" s="40"/>
      <c r="M66" s="17">
        <v>0</v>
      </c>
    </row>
    <row r="67" spans="1:13" s="5" customFormat="1" ht="45" x14ac:dyDescent="0.25">
      <c r="A67" s="36"/>
      <c r="B67" s="32"/>
      <c r="C67" s="32"/>
      <c r="D67" s="16" t="s">
        <v>17</v>
      </c>
      <c r="E67" s="17">
        <v>0</v>
      </c>
      <c r="F67" s="20">
        <v>0</v>
      </c>
      <c r="G67" s="32"/>
      <c r="H67" s="32"/>
      <c r="I67" s="32"/>
      <c r="J67" s="32"/>
      <c r="K67" s="32"/>
      <c r="L67" s="40"/>
      <c r="M67" s="17">
        <v>0</v>
      </c>
    </row>
    <row r="68" spans="1:13" s="5" customFormat="1" ht="23.25" thickBot="1" x14ac:dyDescent="0.3">
      <c r="A68" s="37"/>
      <c r="B68" s="32"/>
      <c r="C68" s="32"/>
      <c r="D68" s="16" t="s">
        <v>18</v>
      </c>
      <c r="E68" s="17">
        <v>0</v>
      </c>
      <c r="F68" s="20">
        <v>0</v>
      </c>
      <c r="G68" s="32"/>
      <c r="H68" s="32"/>
      <c r="I68" s="32"/>
      <c r="J68" s="32"/>
      <c r="K68" s="32"/>
      <c r="L68" s="40"/>
      <c r="M68" s="17">
        <v>0</v>
      </c>
    </row>
    <row r="69" spans="1:13" s="5" customFormat="1" ht="16.5" customHeight="1" thickTop="1" x14ac:dyDescent="0.25">
      <c r="A69" s="35" t="s">
        <v>40</v>
      </c>
      <c r="B69" s="32" t="s">
        <v>41</v>
      </c>
      <c r="C69" s="32" t="s">
        <v>9</v>
      </c>
      <c r="D69" s="16" t="s">
        <v>10</v>
      </c>
      <c r="E69" s="17">
        <f>E70</f>
        <v>1484680</v>
      </c>
      <c r="F69" s="17">
        <f>F70</f>
        <v>869002.5</v>
      </c>
      <c r="G69" s="32"/>
      <c r="H69" s="32" t="s">
        <v>42</v>
      </c>
      <c r="I69" s="32" t="s">
        <v>16</v>
      </c>
      <c r="J69" s="32">
        <v>3500</v>
      </c>
      <c r="K69" s="32">
        <v>651</v>
      </c>
      <c r="L69" s="40" t="s">
        <v>8</v>
      </c>
      <c r="M69" s="17">
        <f>M70</f>
        <v>3019002</v>
      </c>
    </row>
    <row r="70" spans="1:13" s="5" customFormat="1" ht="33.75" x14ac:dyDescent="0.25">
      <c r="A70" s="36"/>
      <c r="B70" s="32"/>
      <c r="C70" s="32"/>
      <c r="D70" s="16" t="s">
        <v>13</v>
      </c>
      <c r="E70" s="17">
        <f>SUM(E71:E74)</f>
        <v>1484680</v>
      </c>
      <c r="F70" s="17">
        <f>SUM(F71:F74)</f>
        <v>869002.5</v>
      </c>
      <c r="G70" s="32"/>
      <c r="H70" s="32"/>
      <c r="I70" s="32"/>
      <c r="J70" s="32"/>
      <c r="K70" s="32"/>
      <c r="L70" s="40"/>
      <c r="M70" s="17">
        <f>SUM(M71:M74)</f>
        <v>3019002</v>
      </c>
    </row>
    <row r="71" spans="1:13" s="5" customFormat="1" ht="22.5" x14ac:dyDescent="0.25">
      <c r="A71" s="36"/>
      <c r="B71" s="32"/>
      <c r="C71" s="32"/>
      <c r="D71" s="16" t="s">
        <v>14</v>
      </c>
      <c r="E71" s="17">
        <v>1484680</v>
      </c>
      <c r="F71" s="20">
        <v>869002.5</v>
      </c>
      <c r="G71" s="32"/>
      <c r="H71" s="32"/>
      <c r="I71" s="32"/>
      <c r="J71" s="32"/>
      <c r="K71" s="32"/>
      <c r="L71" s="40"/>
      <c r="M71" s="17">
        <v>3019002</v>
      </c>
    </row>
    <row r="72" spans="1:13" s="5" customFormat="1" ht="22.5" x14ac:dyDescent="0.25">
      <c r="A72" s="36"/>
      <c r="B72" s="32"/>
      <c r="C72" s="32"/>
      <c r="D72" s="16" t="s">
        <v>15</v>
      </c>
      <c r="E72" s="17">
        <v>0</v>
      </c>
      <c r="F72" s="20">
        <v>0</v>
      </c>
      <c r="G72" s="32"/>
      <c r="H72" s="32"/>
      <c r="I72" s="32"/>
      <c r="J72" s="32"/>
      <c r="K72" s="32"/>
      <c r="L72" s="40"/>
      <c r="M72" s="17">
        <v>0</v>
      </c>
    </row>
    <row r="73" spans="1:13" s="5" customFormat="1" ht="45" x14ac:dyDescent="0.25">
      <c r="A73" s="36"/>
      <c r="B73" s="32"/>
      <c r="C73" s="32"/>
      <c r="D73" s="16" t="s">
        <v>17</v>
      </c>
      <c r="E73" s="17">
        <v>0</v>
      </c>
      <c r="F73" s="20">
        <v>0</v>
      </c>
      <c r="G73" s="32"/>
      <c r="H73" s="32"/>
      <c r="I73" s="32"/>
      <c r="J73" s="32"/>
      <c r="K73" s="32"/>
      <c r="L73" s="40"/>
      <c r="M73" s="17">
        <v>0</v>
      </c>
    </row>
    <row r="74" spans="1:13" s="5" customFormat="1" ht="23.25" thickBot="1" x14ac:dyDescent="0.3">
      <c r="A74" s="37"/>
      <c r="B74" s="32"/>
      <c r="C74" s="32"/>
      <c r="D74" s="16" t="s">
        <v>18</v>
      </c>
      <c r="E74" s="17">
        <v>0</v>
      </c>
      <c r="F74" s="20">
        <v>0</v>
      </c>
      <c r="G74" s="32"/>
      <c r="H74" s="32"/>
      <c r="I74" s="32"/>
      <c r="J74" s="32"/>
      <c r="K74" s="32"/>
      <c r="L74" s="40"/>
      <c r="M74" s="17">
        <v>0</v>
      </c>
    </row>
    <row r="75" spans="1:13" s="5" customFormat="1" ht="15.75" thickTop="1" x14ac:dyDescent="0.25">
      <c r="A75" s="36" t="s">
        <v>43</v>
      </c>
      <c r="B75" s="32" t="s">
        <v>37</v>
      </c>
      <c r="C75" s="32" t="s">
        <v>55</v>
      </c>
      <c r="D75" s="16" t="s">
        <v>10</v>
      </c>
      <c r="E75" s="17">
        <f>E76</f>
        <v>4950198.99</v>
      </c>
      <c r="F75" s="17">
        <f>F76</f>
        <v>0</v>
      </c>
      <c r="G75" s="32"/>
      <c r="H75" s="32" t="s">
        <v>38</v>
      </c>
      <c r="I75" s="32" t="s">
        <v>16</v>
      </c>
      <c r="J75" s="32">
        <v>75</v>
      </c>
      <c r="K75" s="32">
        <v>74</v>
      </c>
      <c r="L75" s="40" t="s">
        <v>8</v>
      </c>
      <c r="M75" s="17">
        <f>M76</f>
        <v>4950198.99</v>
      </c>
    </row>
    <row r="76" spans="1:13" s="5" customFormat="1" ht="33.75" x14ac:dyDescent="0.25">
      <c r="A76" s="36"/>
      <c r="B76" s="32"/>
      <c r="C76" s="32"/>
      <c r="D76" s="16" t="s">
        <v>13</v>
      </c>
      <c r="E76" s="17">
        <f>SUM(E77:E80)</f>
        <v>4950198.99</v>
      </c>
      <c r="F76" s="17">
        <f>SUM(F77:F80)</f>
        <v>0</v>
      </c>
      <c r="G76" s="32"/>
      <c r="H76" s="32"/>
      <c r="I76" s="32"/>
      <c r="J76" s="32"/>
      <c r="K76" s="32"/>
      <c r="L76" s="40"/>
      <c r="M76" s="17">
        <f>SUM(M77:M80)</f>
        <v>4950198.99</v>
      </c>
    </row>
    <row r="77" spans="1:13" s="5" customFormat="1" ht="22.5" x14ac:dyDescent="0.25">
      <c r="A77" s="36"/>
      <c r="B77" s="32"/>
      <c r="C77" s="32"/>
      <c r="D77" s="16" t="s">
        <v>14</v>
      </c>
      <c r="E77" s="17">
        <v>4950198.99</v>
      </c>
      <c r="F77" s="20">
        <v>0</v>
      </c>
      <c r="G77" s="32"/>
      <c r="H77" s="32"/>
      <c r="I77" s="32"/>
      <c r="J77" s="32"/>
      <c r="K77" s="32"/>
      <c r="L77" s="40"/>
      <c r="M77" s="17">
        <v>4950198.99</v>
      </c>
    </row>
    <row r="78" spans="1:13" s="5" customFormat="1" ht="22.5" x14ac:dyDescent="0.25">
      <c r="A78" s="36"/>
      <c r="B78" s="32"/>
      <c r="C78" s="32"/>
      <c r="D78" s="16" t="s">
        <v>15</v>
      </c>
      <c r="E78" s="17">
        <v>0</v>
      </c>
      <c r="F78" s="20">
        <v>0</v>
      </c>
      <c r="G78" s="32"/>
      <c r="H78" s="32"/>
      <c r="I78" s="32"/>
      <c r="J78" s="32"/>
      <c r="K78" s="32"/>
      <c r="L78" s="40"/>
      <c r="M78" s="17">
        <v>0</v>
      </c>
    </row>
    <row r="79" spans="1:13" s="5" customFormat="1" ht="45" x14ac:dyDescent="0.25">
      <c r="A79" s="36"/>
      <c r="B79" s="32"/>
      <c r="C79" s="32"/>
      <c r="D79" s="16" t="s">
        <v>17</v>
      </c>
      <c r="E79" s="17">
        <v>0</v>
      </c>
      <c r="F79" s="20">
        <v>0</v>
      </c>
      <c r="G79" s="32"/>
      <c r="H79" s="32"/>
      <c r="I79" s="32"/>
      <c r="J79" s="32"/>
      <c r="K79" s="32"/>
      <c r="L79" s="40"/>
      <c r="M79" s="17">
        <v>0</v>
      </c>
    </row>
    <row r="80" spans="1:13" s="5" customFormat="1" ht="22.5" x14ac:dyDescent="0.25">
      <c r="A80" s="36"/>
      <c r="B80" s="32"/>
      <c r="C80" s="32"/>
      <c r="D80" s="16" t="s">
        <v>18</v>
      </c>
      <c r="E80" s="17">
        <v>0</v>
      </c>
      <c r="F80" s="20">
        <v>0</v>
      </c>
      <c r="G80" s="32"/>
      <c r="H80" s="32"/>
      <c r="I80" s="32"/>
      <c r="J80" s="32"/>
      <c r="K80" s="32"/>
      <c r="L80" s="40"/>
      <c r="M80" s="17">
        <v>0</v>
      </c>
    </row>
    <row r="81" spans="1:13" s="5" customFormat="1" x14ac:dyDescent="0.25">
      <c r="A81" s="36"/>
      <c r="B81" s="32"/>
      <c r="C81" s="32" t="s">
        <v>98</v>
      </c>
      <c r="D81" s="16" t="s">
        <v>10</v>
      </c>
      <c r="E81" s="17">
        <f>E82</f>
        <v>3428550</v>
      </c>
      <c r="F81" s="17">
        <f>F82</f>
        <v>0</v>
      </c>
      <c r="G81" s="32"/>
      <c r="H81" s="32" t="s">
        <v>39</v>
      </c>
      <c r="I81" s="32" t="s">
        <v>33</v>
      </c>
      <c r="J81" s="32">
        <v>100</v>
      </c>
      <c r="K81" s="32">
        <v>62</v>
      </c>
      <c r="L81" s="40"/>
      <c r="M81" s="17">
        <f>M82</f>
        <v>4478550</v>
      </c>
    </row>
    <row r="82" spans="1:13" s="5" customFormat="1" ht="33.75" x14ac:dyDescent="0.25">
      <c r="A82" s="36"/>
      <c r="B82" s="32"/>
      <c r="C82" s="32"/>
      <c r="D82" s="16" t="s">
        <v>13</v>
      </c>
      <c r="E82" s="17">
        <f>SUM(E83:E86)</f>
        <v>3428550</v>
      </c>
      <c r="F82" s="17">
        <f>SUM(F83:F86)</f>
        <v>0</v>
      </c>
      <c r="G82" s="32"/>
      <c r="H82" s="32"/>
      <c r="I82" s="32"/>
      <c r="J82" s="32"/>
      <c r="K82" s="32"/>
      <c r="L82" s="40"/>
      <c r="M82" s="17">
        <f>SUM(M83:M86)</f>
        <v>4478550</v>
      </c>
    </row>
    <row r="83" spans="1:13" s="5" customFormat="1" ht="22.5" x14ac:dyDescent="0.25">
      <c r="A83" s="36"/>
      <c r="B83" s="32"/>
      <c r="C83" s="32"/>
      <c r="D83" s="16" t="s">
        <v>14</v>
      </c>
      <c r="E83" s="17">
        <v>3428550</v>
      </c>
      <c r="F83" s="20">
        <v>0</v>
      </c>
      <c r="G83" s="32"/>
      <c r="H83" s="32"/>
      <c r="I83" s="32"/>
      <c r="J83" s="32"/>
      <c r="K83" s="32"/>
      <c r="L83" s="40"/>
      <c r="M83" s="17">
        <v>4478550</v>
      </c>
    </row>
    <row r="84" spans="1:13" s="5" customFormat="1" ht="22.5" x14ac:dyDescent="0.25">
      <c r="A84" s="36"/>
      <c r="B84" s="32"/>
      <c r="C84" s="32"/>
      <c r="D84" s="16" t="s">
        <v>15</v>
      </c>
      <c r="E84" s="17">
        <v>0</v>
      </c>
      <c r="F84" s="20">
        <v>0</v>
      </c>
      <c r="G84" s="32"/>
      <c r="H84" s="32"/>
      <c r="I84" s="32"/>
      <c r="J84" s="32"/>
      <c r="K84" s="32"/>
      <c r="L84" s="40"/>
      <c r="M84" s="17">
        <v>0</v>
      </c>
    </row>
    <row r="85" spans="1:13" s="5" customFormat="1" ht="45" x14ac:dyDescent="0.25">
      <c r="A85" s="36"/>
      <c r="B85" s="32"/>
      <c r="C85" s="32"/>
      <c r="D85" s="16" t="s">
        <v>17</v>
      </c>
      <c r="E85" s="17">
        <v>0</v>
      </c>
      <c r="F85" s="20">
        <v>0</v>
      </c>
      <c r="G85" s="32"/>
      <c r="H85" s="32"/>
      <c r="I85" s="32"/>
      <c r="J85" s="32"/>
      <c r="K85" s="32"/>
      <c r="L85" s="40"/>
      <c r="M85" s="17">
        <v>0</v>
      </c>
    </row>
    <row r="86" spans="1:13" s="5" customFormat="1" ht="23.25" thickBot="1" x14ac:dyDescent="0.3">
      <c r="A86" s="37"/>
      <c r="B86" s="32"/>
      <c r="C86" s="32"/>
      <c r="D86" s="16" t="s">
        <v>18</v>
      </c>
      <c r="E86" s="17">
        <v>0</v>
      </c>
      <c r="F86" s="20">
        <v>0</v>
      </c>
      <c r="G86" s="32"/>
      <c r="H86" s="32"/>
      <c r="I86" s="32"/>
      <c r="J86" s="32"/>
      <c r="K86" s="32"/>
      <c r="L86" s="40"/>
      <c r="M86" s="17">
        <v>0</v>
      </c>
    </row>
    <row r="87" spans="1:13" s="5" customFormat="1" ht="16.5" customHeight="1" thickTop="1" x14ac:dyDescent="0.25">
      <c r="A87" s="36" t="s">
        <v>44</v>
      </c>
      <c r="B87" s="32" t="s">
        <v>48</v>
      </c>
      <c r="C87" s="32" t="s">
        <v>55</v>
      </c>
      <c r="D87" s="16" t="s">
        <v>10</v>
      </c>
      <c r="E87" s="17">
        <f>E88</f>
        <v>0</v>
      </c>
      <c r="F87" s="17">
        <f>F88</f>
        <v>0</v>
      </c>
      <c r="G87" s="32"/>
      <c r="H87" s="32" t="s">
        <v>49</v>
      </c>
      <c r="I87" s="32" t="s">
        <v>16</v>
      </c>
      <c r="J87" s="32">
        <v>1600</v>
      </c>
      <c r="K87" s="32">
        <v>1781</v>
      </c>
      <c r="L87" s="40" t="s">
        <v>8</v>
      </c>
      <c r="M87" s="17">
        <f>M88</f>
        <v>6000000</v>
      </c>
    </row>
    <row r="88" spans="1:13" s="5" customFormat="1" ht="33.75" x14ac:dyDescent="0.25">
      <c r="A88" s="36"/>
      <c r="B88" s="32"/>
      <c r="C88" s="32"/>
      <c r="D88" s="16" t="s">
        <v>13</v>
      </c>
      <c r="E88" s="17">
        <f>SUM(E89:E92)</f>
        <v>0</v>
      </c>
      <c r="F88" s="17">
        <f>SUM(F89:F92)</f>
        <v>0</v>
      </c>
      <c r="G88" s="32"/>
      <c r="H88" s="32"/>
      <c r="I88" s="32"/>
      <c r="J88" s="32"/>
      <c r="K88" s="32"/>
      <c r="L88" s="40"/>
      <c r="M88" s="17">
        <f>SUM(M89:M92)</f>
        <v>6000000</v>
      </c>
    </row>
    <row r="89" spans="1:13" s="5" customFormat="1" ht="22.5" x14ac:dyDescent="0.25">
      <c r="A89" s="36"/>
      <c r="B89" s="32"/>
      <c r="C89" s="32"/>
      <c r="D89" s="16" t="s">
        <v>14</v>
      </c>
      <c r="E89" s="17">
        <v>0</v>
      </c>
      <c r="F89" s="20">
        <v>0</v>
      </c>
      <c r="G89" s="32"/>
      <c r="H89" s="32"/>
      <c r="I89" s="32"/>
      <c r="J89" s="32"/>
      <c r="K89" s="32"/>
      <c r="L89" s="40"/>
      <c r="M89" s="17">
        <v>6000000</v>
      </c>
    </row>
    <row r="90" spans="1:13" s="5" customFormat="1" ht="22.5" x14ac:dyDescent="0.25">
      <c r="A90" s="36"/>
      <c r="B90" s="32"/>
      <c r="C90" s="32"/>
      <c r="D90" s="16" t="s">
        <v>15</v>
      </c>
      <c r="E90" s="17">
        <v>0</v>
      </c>
      <c r="F90" s="20">
        <v>0</v>
      </c>
      <c r="G90" s="32"/>
      <c r="H90" s="32"/>
      <c r="I90" s="32"/>
      <c r="J90" s="32"/>
      <c r="K90" s="32"/>
      <c r="L90" s="40"/>
      <c r="M90" s="17">
        <v>0</v>
      </c>
    </row>
    <row r="91" spans="1:13" s="5" customFormat="1" ht="45" x14ac:dyDescent="0.25">
      <c r="A91" s="36"/>
      <c r="B91" s="32"/>
      <c r="C91" s="32"/>
      <c r="D91" s="16" t="s">
        <v>17</v>
      </c>
      <c r="E91" s="17">
        <v>0</v>
      </c>
      <c r="F91" s="20">
        <v>0</v>
      </c>
      <c r="G91" s="32"/>
      <c r="H91" s="32"/>
      <c r="I91" s="32"/>
      <c r="J91" s="32"/>
      <c r="K91" s="32"/>
      <c r="L91" s="40"/>
      <c r="M91" s="17">
        <v>0</v>
      </c>
    </row>
    <row r="92" spans="1:13" s="5" customFormat="1" ht="23.25" thickBot="1" x14ac:dyDescent="0.3">
      <c r="A92" s="37"/>
      <c r="B92" s="32"/>
      <c r="C92" s="32"/>
      <c r="D92" s="16" t="s">
        <v>18</v>
      </c>
      <c r="E92" s="17">
        <v>0</v>
      </c>
      <c r="F92" s="20">
        <v>0</v>
      </c>
      <c r="G92" s="32"/>
      <c r="H92" s="32"/>
      <c r="I92" s="32"/>
      <c r="J92" s="32"/>
      <c r="K92" s="32"/>
      <c r="L92" s="40"/>
      <c r="M92" s="17">
        <v>0</v>
      </c>
    </row>
    <row r="93" spans="1:13" s="5" customFormat="1" ht="15.75" thickTop="1" x14ac:dyDescent="0.25">
      <c r="A93" s="35" t="s">
        <v>47</v>
      </c>
      <c r="B93" s="32" t="s">
        <v>51</v>
      </c>
      <c r="C93" s="32" t="s">
        <v>55</v>
      </c>
      <c r="D93" s="33" t="s">
        <v>10</v>
      </c>
      <c r="E93" s="40">
        <f>E96</f>
        <v>0</v>
      </c>
      <c r="F93" s="40">
        <f>F96</f>
        <v>0</v>
      </c>
      <c r="G93" s="32" t="s">
        <v>8</v>
      </c>
      <c r="H93" s="32" t="s">
        <v>52</v>
      </c>
      <c r="I93" s="32" t="s">
        <v>16</v>
      </c>
      <c r="J93" s="32">
        <v>32</v>
      </c>
      <c r="K93" s="32">
        <v>27</v>
      </c>
      <c r="L93" s="40" t="s">
        <v>8</v>
      </c>
      <c r="M93" s="40">
        <f>M96</f>
        <v>1000000</v>
      </c>
    </row>
    <row r="94" spans="1:13" s="5" customFormat="1" x14ac:dyDescent="0.25">
      <c r="A94" s="36"/>
      <c r="B94" s="32"/>
      <c r="C94" s="32"/>
      <c r="D94" s="33"/>
      <c r="E94" s="40"/>
      <c r="F94" s="40"/>
      <c r="G94" s="32"/>
      <c r="H94" s="32"/>
      <c r="I94" s="32"/>
      <c r="J94" s="32"/>
      <c r="K94" s="32"/>
      <c r="L94" s="40"/>
      <c r="M94" s="40"/>
    </row>
    <row r="95" spans="1:13" s="5" customFormat="1" ht="21.75" hidden="1" customHeight="1" thickBot="1" x14ac:dyDescent="0.25">
      <c r="A95" s="36"/>
      <c r="B95" s="32"/>
      <c r="C95" s="32"/>
      <c r="D95" s="33"/>
      <c r="E95" s="40"/>
      <c r="F95" s="40"/>
      <c r="G95" s="32"/>
      <c r="H95" s="32"/>
      <c r="I95" s="32"/>
      <c r="J95" s="32"/>
      <c r="K95" s="32"/>
      <c r="L95" s="40"/>
      <c r="M95" s="40"/>
    </row>
    <row r="96" spans="1:13" s="5" customFormat="1" ht="33.75" x14ac:dyDescent="0.25">
      <c r="A96" s="36"/>
      <c r="B96" s="32"/>
      <c r="C96" s="32"/>
      <c r="D96" s="16" t="s">
        <v>13</v>
      </c>
      <c r="E96" s="17">
        <f>SUM(E97:E100)</f>
        <v>0</v>
      </c>
      <c r="F96" s="17">
        <f>SUM(F97:F100)</f>
        <v>0</v>
      </c>
      <c r="G96" s="32"/>
      <c r="H96" s="32"/>
      <c r="I96" s="32"/>
      <c r="J96" s="32"/>
      <c r="K96" s="32"/>
      <c r="L96" s="40"/>
      <c r="M96" s="17">
        <f>SUM(M97:M100)</f>
        <v>1000000</v>
      </c>
    </row>
    <row r="97" spans="1:13" s="5" customFormat="1" ht="22.5" x14ac:dyDescent="0.25">
      <c r="A97" s="36"/>
      <c r="B97" s="32"/>
      <c r="C97" s="32"/>
      <c r="D97" s="16" t="s">
        <v>14</v>
      </c>
      <c r="E97" s="17">
        <v>0</v>
      </c>
      <c r="F97" s="20">
        <v>0</v>
      </c>
      <c r="G97" s="32"/>
      <c r="H97" s="32"/>
      <c r="I97" s="32"/>
      <c r="J97" s="32"/>
      <c r="K97" s="32"/>
      <c r="L97" s="40"/>
      <c r="M97" s="17">
        <v>1000000</v>
      </c>
    </row>
    <row r="98" spans="1:13" s="5" customFormat="1" ht="22.5" x14ac:dyDescent="0.25">
      <c r="A98" s="36"/>
      <c r="B98" s="32"/>
      <c r="C98" s="32"/>
      <c r="D98" s="16" t="s">
        <v>15</v>
      </c>
      <c r="E98" s="17">
        <v>0</v>
      </c>
      <c r="F98" s="20">
        <v>0</v>
      </c>
      <c r="G98" s="32"/>
      <c r="H98" s="32" t="s">
        <v>53</v>
      </c>
      <c r="I98" s="32" t="s">
        <v>12</v>
      </c>
      <c r="J98" s="32">
        <v>47</v>
      </c>
      <c r="K98" s="32">
        <v>74.599999999999994</v>
      </c>
      <c r="L98" s="40"/>
      <c r="M98" s="17">
        <v>0</v>
      </c>
    </row>
    <row r="99" spans="1:13" s="5" customFormat="1" ht="45" x14ac:dyDescent="0.25">
      <c r="A99" s="36"/>
      <c r="B99" s="32"/>
      <c r="C99" s="32"/>
      <c r="D99" s="16" t="s">
        <v>17</v>
      </c>
      <c r="E99" s="17">
        <v>0</v>
      </c>
      <c r="F99" s="20">
        <v>0</v>
      </c>
      <c r="G99" s="32"/>
      <c r="H99" s="32"/>
      <c r="I99" s="32"/>
      <c r="J99" s="32"/>
      <c r="K99" s="32"/>
      <c r="L99" s="40"/>
      <c r="M99" s="17">
        <v>0</v>
      </c>
    </row>
    <row r="100" spans="1:13" s="5" customFormat="1" ht="23.25" thickBot="1" x14ac:dyDescent="0.3">
      <c r="A100" s="37"/>
      <c r="B100" s="32"/>
      <c r="C100" s="32"/>
      <c r="D100" s="16" t="s">
        <v>18</v>
      </c>
      <c r="E100" s="17">
        <v>0</v>
      </c>
      <c r="F100" s="20">
        <v>0</v>
      </c>
      <c r="G100" s="32"/>
      <c r="H100" s="32"/>
      <c r="I100" s="32"/>
      <c r="J100" s="32"/>
      <c r="K100" s="32"/>
      <c r="L100" s="40"/>
      <c r="M100" s="17">
        <v>0</v>
      </c>
    </row>
    <row r="101" spans="1:13" s="5" customFormat="1" ht="15.75" thickTop="1" x14ac:dyDescent="0.25">
      <c r="A101" s="36" t="s">
        <v>50</v>
      </c>
      <c r="B101" s="32" t="s">
        <v>45</v>
      </c>
      <c r="C101" s="32" t="s">
        <v>55</v>
      </c>
      <c r="D101" s="16" t="s">
        <v>10</v>
      </c>
      <c r="E101" s="17">
        <f>E102</f>
        <v>9321270.6400000006</v>
      </c>
      <c r="F101" s="17">
        <f>F102</f>
        <v>0</v>
      </c>
      <c r="G101" s="32" t="s">
        <v>8</v>
      </c>
      <c r="H101" s="32" t="s">
        <v>89</v>
      </c>
      <c r="I101" s="32" t="s">
        <v>12</v>
      </c>
      <c r="J101" s="32">
        <v>90</v>
      </c>
      <c r="K101" s="32">
        <v>90.2</v>
      </c>
      <c r="L101" s="40" t="s">
        <v>8</v>
      </c>
      <c r="M101" s="17">
        <f>M102</f>
        <v>7025320.6399999997</v>
      </c>
    </row>
    <row r="102" spans="1:13" s="5" customFormat="1" ht="33.75" x14ac:dyDescent="0.25">
      <c r="A102" s="36"/>
      <c r="B102" s="32"/>
      <c r="C102" s="32"/>
      <c r="D102" s="16" t="s">
        <v>13</v>
      </c>
      <c r="E102" s="17">
        <f>SUM(E103:E112)</f>
        <v>9321270.6400000006</v>
      </c>
      <c r="F102" s="17">
        <f>SUM(F103:F112)</f>
        <v>0</v>
      </c>
      <c r="G102" s="32"/>
      <c r="H102" s="32"/>
      <c r="I102" s="32"/>
      <c r="J102" s="32"/>
      <c r="K102" s="32"/>
      <c r="L102" s="40"/>
      <c r="M102" s="17">
        <f>SUM(M103:M112)</f>
        <v>7025320.6399999997</v>
      </c>
    </row>
    <row r="103" spans="1:13" s="5" customFormat="1" ht="22.5" x14ac:dyDescent="0.25">
      <c r="A103" s="36"/>
      <c r="B103" s="32"/>
      <c r="C103" s="32"/>
      <c r="D103" s="16" t="s">
        <v>14</v>
      </c>
      <c r="E103" s="17">
        <v>9321270.6400000006</v>
      </c>
      <c r="F103" s="20">
        <v>0</v>
      </c>
      <c r="G103" s="32"/>
      <c r="H103" s="32"/>
      <c r="I103" s="32"/>
      <c r="J103" s="32"/>
      <c r="K103" s="32"/>
      <c r="L103" s="40"/>
      <c r="M103" s="17">
        <v>7025320.6399999997</v>
      </c>
    </row>
    <row r="104" spans="1:13" s="5" customFormat="1" ht="18" customHeight="1" x14ac:dyDescent="0.25">
      <c r="A104" s="36"/>
      <c r="B104" s="32"/>
      <c r="C104" s="32"/>
      <c r="D104" s="33" t="s">
        <v>15</v>
      </c>
      <c r="E104" s="40">
        <v>0</v>
      </c>
      <c r="F104" s="43">
        <v>0</v>
      </c>
      <c r="G104" s="32"/>
      <c r="H104" s="32"/>
      <c r="I104" s="32"/>
      <c r="J104" s="32"/>
      <c r="K104" s="32"/>
      <c r="L104" s="40"/>
      <c r="M104" s="40">
        <v>0</v>
      </c>
    </row>
    <row r="105" spans="1:13" s="5" customFormat="1" x14ac:dyDescent="0.25">
      <c r="A105" s="36"/>
      <c r="B105" s="32"/>
      <c r="C105" s="32"/>
      <c r="D105" s="33"/>
      <c r="E105" s="40"/>
      <c r="F105" s="43"/>
      <c r="G105" s="32"/>
      <c r="H105" s="32" t="s">
        <v>46</v>
      </c>
      <c r="I105" s="32" t="s">
        <v>12</v>
      </c>
      <c r="J105" s="32">
        <v>100</v>
      </c>
      <c r="K105" s="32">
        <v>100</v>
      </c>
      <c r="L105" s="40"/>
      <c r="M105" s="40"/>
    </row>
    <row r="106" spans="1:13" s="5" customFormat="1" ht="45" x14ac:dyDescent="0.25">
      <c r="A106" s="36"/>
      <c r="B106" s="32"/>
      <c r="C106" s="32"/>
      <c r="D106" s="16" t="s">
        <v>17</v>
      </c>
      <c r="E106" s="17">
        <v>0</v>
      </c>
      <c r="F106" s="20">
        <v>0</v>
      </c>
      <c r="G106" s="32"/>
      <c r="H106" s="32"/>
      <c r="I106" s="32"/>
      <c r="J106" s="32"/>
      <c r="K106" s="32"/>
      <c r="L106" s="40"/>
      <c r="M106" s="17">
        <v>0</v>
      </c>
    </row>
    <row r="107" spans="1:13" s="5" customFormat="1" x14ac:dyDescent="0.25">
      <c r="A107" s="36"/>
      <c r="B107" s="32"/>
      <c r="C107" s="32"/>
      <c r="D107" s="57" t="s">
        <v>18</v>
      </c>
      <c r="E107" s="40">
        <v>0</v>
      </c>
      <c r="F107" s="43">
        <v>0</v>
      </c>
      <c r="G107" s="32"/>
      <c r="H107" s="32"/>
      <c r="I107" s="32"/>
      <c r="J107" s="32"/>
      <c r="K107" s="32"/>
      <c r="L107" s="40"/>
      <c r="M107" s="40">
        <v>0</v>
      </c>
    </row>
    <row r="108" spans="1:13" s="5" customFormat="1" x14ac:dyDescent="0.25">
      <c r="A108" s="21"/>
      <c r="B108" s="32"/>
      <c r="C108" s="32"/>
      <c r="D108" s="58"/>
      <c r="E108" s="40"/>
      <c r="F108" s="43"/>
      <c r="G108" s="32"/>
      <c r="H108" s="32"/>
      <c r="I108" s="32"/>
      <c r="J108" s="32"/>
      <c r="K108" s="32"/>
      <c r="L108" s="40"/>
      <c r="M108" s="40"/>
    </row>
    <row r="109" spans="1:13" s="5" customFormat="1" x14ac:dyDescent="0.25">
      <c r="A109" s="21"/>
      <c r="B109" s="32"/>
      <c r="C109" s="32"/>
      <c r="D109" s="58"/>
      <c r="E109" s="40"/>
      <c r="F109" s="43"/>
      <c r="G109" s="32"/>
      <c r="H109" s="32"/>
      <c r="I109" s="32"/>
      <c r="J109" s="32"/>
      <c r="K109" s="32"/>
      <c r="L109" s="40"/>
      <c r="M109" s="40"/>
    </row>
    <row r="110" spans="1:13" s="5" customFormat="1" x14ac:dyDescent="0.25">
      <c r="A110" s="21"/>
      <c r="B110" s="32"/>
      <c r="C110" s="32"/>
      <c r="D110" s="58"/>
      <c r="E110" s="40"/>
      <c r="F110" s="43"/>
      <c r="G110" s="32"/>
      <c r="H110" s="32"/>
      <c r="I110" s="32"/>
      <c r="J110" s="32"/>
      <c r="K110" s="32"/>
      <c r="L110" s="40"/>
      <c r="M110" s="40"/>
    </row>
    <row r="111" spans="1:13" s="5" customFormat="1" x14ac:dyDescent="0.25">
      <c r="A111" s="21"/>
      <c r="B111" s="32"/>
      <c r="C111" s="32"/>
      <c r="D111" s="58"/>
      <c r="E111" s="40"/>
      <c r="F111" s="43"/>
      <c r="G111" s="32"/>
      <c r="H111" s="32"/>
      <c r="I111" s="32"/>
      <c r="J111" s="32"/>
      <c r="K111" s="32"/>
      <c r="L111" s="40"/>
      <c r="M111" s="40"/>
    </row>
    <row r="112" spans="1:13" s="5" customFormat="1" ht="15.75" thickBot="1" x14ac:dyDescent="0.3">
      <c r="A112" s="22"/>
      <c r="B112" s="32"/>
      <c r="C112" s="32"/>
      <c r="D112" s="59"/>
      <c r="E112" s="40"/>
      <c r="F112" s="43"/>
      <c r="G112" s="32"/>
      <c r="H112" s="32"/>
      <c r="I112" s="32"/>
      <c r="J112" s="32"/>
      <c r="K112" s="32"/>
      <c r="L112" s="40"/>
      <c r="M112" s="40"/>
    </row>
    <row r="113" spans="1:13" s="5" customFormat="1" ht="32.25" customHeight="1" thickTop="1" x14ac:dyDescent="0.25">
      <c r="A113" s="36" t="s">
        <v>134</v>
      </c>
      <c r="B113" s="32" t="s">
        <v>130</v>
      </c>
      <c r="C113" s="32" t="s">
        <v>55</v>
      </c>
      <c r="D113" s="16" t="s">
        <v>10</v>
      </c>
      <c r="E113" s="17">
        <f>E114</f>
        <v>8335376.3399999999</v>
      </c>
      <c r="F113" s="17">
        <f>F114</f>
        <v>0</v>
      </c>
      <c r="G113" s="32" t="s">
        <v>8</v>
      </c>
      <c r="H113" s="29" t="s">
        <v>131</v>
      </c>
      <c r="I113" s="29" t="s">
        <v>12</v>
      </c>
      <c r="J113" s="29">
        <v>75</v>
      </c>
      <c r="K113" s="29">
        <v>0</v>
      </c>
      <c r="L113" s="40" t="s">
        <v>8</v>
      </c>
      <c r="M113" s="17">
        <f>M114</f>
        <v>8335376.3399999999</v>
      </c>
    </row>
    <row r="114" spans="1:13" s="5" customFormat="1" ht="33.75" x14ac:dyDescent="0.25">
      <c r="A114" s="36"/>
      <c r="B114" s="32"/>
      <c r="C114" s="32"/>
      <c r="D114" s="16" t="s">
        <v>13</v>
      </c>
      <c r="E114" s="17">
        <f>SUM(E115:E124)</f>
        <v>8335376.3399999999</v>
      </c>
      <c r="F114" s="17">
        <f>SUM(F115:F124)</f>
        <v>0</v>
      </c>
      <c r="G114" s="32"/>
      <c r="H114" s="30"/>
      <c r="I114" s="30"/>
      <c r="J114" s="30"/>
      <c r="K114" s="30"/>
      <c r="L114" s="40"/>
      <c r="M114" s="17">
        <f>SUM(M115:M124)</f>
        <v>8335376.3399999999</v>
      </c>
    </row>
    <row r="115" spans="1:13" s="5" customFormat="1" ht="22.5" x14ac:dyDescent="0.25">
      <c r="A115" s="36"/>
      <c r="B115" s="32"/>
      <c r="C115" s="32"/>
      <c r="D115" s="16" t="s">
        <v>14</v>
      </c>
      <c r="E115" s="17">
        <v>583476.34</v>
      </c>
      <c r="F115" s="20">
        <v>0</v>
      </c>
      <c r="G115" s="32"/>
      <c r="H115" s="30"/>
      <c r="I115" s="30"/>
      <c r="J115" s="30"/>
      <c r="K115" s="30"/>
      <c r="L115" s="40"/>
      <c r="M115" s="17">
        <v>583476.34</v>
      </c>
    </row>
    <row r="116" spans="1:13" s="5" customFormat="1" x14ac:dyDescent="0.25">
      <c r="A116" s="36"/>
      <c r="B116" s="32"/>
      <c r="C116" s="32"/>
      <c r="D116" s="33" t="s">
        <v>15</v>
      </c>
      <c r="E116" s="40">
        <v>7751900</v>
      </c>
      <c r="F116" s="43">
        <v>0</v>
      </c>
      <c r="G116" s="32"/>
      <c r="H116" s="30"/>
      <c r="I116" s="30"/>
      <c r="J116" s="30"/>
      <c r="K116" s="30"/>
      <c r="L116" s="40"/>
      <c r="M116" s="40">
        <v>7751900</v>
      </c>
    </row>
    <row r="117" spans="1:13" s="5" customFormat="1" x14ac:dyDescent="0.25">
      <c r="A117" s="36"/>
      <c r="B117" s="32"/>
      <c r="C117" s="32"/>
      <c r="D117" s="33"/>
      <c r="E117" s="40"/>
      <c r="F117" s="43"/>
      <c r="G117" s="32"/>
      <c r="H117" s="30"/>
      <c r="I117" s="30"/>
      <c r="J117" s="30"/>
      <c r="K117" s="30"/>
      <c r="L117" s="40"/>
      <c r="M117" s="40"/>
    </row>
    <row r="118" spans="1:13" s="5" customFormat="1" ht="45" x14ac:dyDescent="0.25">
      <c r="A118" s="36"/>
      <c r="B118" s="32"/>
      <c r="C118" s="32"/>
      <c r="D118" s="16" t="s">
        <v>17</v>
      </c>
      <c r="E118" s="17">
        <v>0</v>
      </c>
      <c r="F118" s="20">
        <v>0</v>
      </c>
      <c r="G118" s="32"/>
      <c r="H118" s="30"/>
      <c r="I118" s="30"/>
      <c r="J118" s="30"/>
      <c r="K118" s="30"/>
      <c r="L118" s="40"/>
      <c r="M118" s="17">
        <v>0</v>
      </c>
    </row>
    <row r="119" spans="1:13" s="5" customFormat="1" x14ac:dyDescent="0.25">
      <c r="A119" s="36"/>
      <c r="B119" s="32"/>
      <c r="C119" s="32"/>
      <c r="D119" s="57" t="s">
        <v>18</v>
      </c>
      <c r="E119" s="40">
        <v>0</v>
      </c>
      <c r="F119" s="43">
        <v>0</v>
      </c>
      <c r="G119" s="32"/>
      <c r="H119" s="30"/>
      <c r="I119" s="30"/>
      <c r="J119" s="30"/>
      <c r="K119" s="30"/>
      <c r="L119" s="40"/>
      <c r="M119" s="40">
        <v>0</v>
      </c>
    </row>
    <row r="120" spans="1:13" s="5" customFormat="1" x14ac:dyDescent="0.25">
      <c r="A120" s="21"/>
      <c r="B120" s="32"/>
      <c r="C120" s="32"/>
      <c r="D120" s="58"/>
      <c r="E120" s="40"/>
      <c r="F120" s="43"/>
      <c r="G120" s="32"/>
      <c r="H120" s="30"/>
      <c r="I120" s="30"/>
      <c r="J120" s="30"/>
      <c r="K120" s="30"/>
      <c r="L120" s="40"/>
      <c r="M120" s="40"/>
    </row>
    <row r="121" spans="1:13" s="5" customFormat="1" x14ac:dyDescent="0.25">
      <c r="A121" s="21"/>
      <c r="B121" s="32"/>
      <c r="C121" s="32"/>
      <c r="D121" s="58"/>
      <c r="E121" s="40"/>
      <c r="F121" s="43"/>
      <c r="G121" s="32"/>
      <c r="H121" s="30"/>
      <c r="I121" s="30"/>
      <c r="J121" s="30"/>
      <c r="K121" s="30"/>
      <c r="L121" s="40"/>
      <c r="M121" s="40"/>
    </row>
    <row r="122" spans="1:13" s="5" customFormat="1" x14ac:dyDescent="0.25">
      <c r="A122" s="21"/>
      <c r="B122" s="32"/>
      <c r="C122" s="32"/>
      <c r="D122" s="58"/>
      <c r="E122" s="40"/>
      <c r="F122" s="43"/>
      <c r="G122" s="32"/>
      <c r="H122" s="30"/>
      <c r="I122" s="30"/>
      <c r="J122" s="30"/>
      <c r="K122" s="30"/>
      <c r="L122" s="40"/>
      <c r="M122" s="40"/>
    </row>
    <row r="123" spans="1:13" s="5" customFormat="1" x14ac:dyDescent="0.25">
      <c r="A123" s="21"/>
      <c r="B123" s="32"/>
      <c r="C123" s="32"/>
      <c r="D123" s="58"/>
      <c r="E123" s="40"/>
      <c r="F123" s="43"/>
      <c r="G123" s="32"/>
      <c r="H123" s="30"/>
      <c r="I123" s="30"/>
      <c r="J123" s="30"/>
      <c r="K123" s="30"/>
      <c r="L123" s="40"/>
      <c r="M123" s="40"/>
    </row>
    <row r="124" spans="1:13" s="5" customFormat="1" ht="15.75" thickBot="1" x14ac:dyDescent="0.3">
      <c r="A124" s="22"/>
      <c r="B124" s="32"/>
      <c r="C124" s="32"/>
      <c r="D124" s="59"/>
      <c r="E124" s="40"/>
      <c r="F124" s="43"/>
      <c r="G124" s="32"/>
      <c r="H124" s="31"/>
      <c r="I124" s="31"/>
      <c r="J124" s="31"/>
      <c r="K124" s="31"/>
      <c r="L124" s="40"/>
      <c r="M124" s="40"/>
    </row>
    <row r="125" spans="1:13" s="5" customFormat="1" ht="32.25" customHeight="1" thickTop="1" x14ac:dyDescent="0.25">
      <c r="A125" s="36" t="s">
        <v>123</v>
      </c>
      <c r="B125" s="32" t="s">
        <v>125</v>
      </c>
      <c r="C125" s="32" t="s">
        <v>55</v>
      </c>
      <c r="D125" s="16" t="s">
        <v>10</v>
      </c>
      <c r="E125" s="17">
        <f>E126</f>
        <v>4980101.01</v>
      </c>
      <c r="F125" s="17">
        <f>F126</f>
        <v>0</v>
      </c>
      <c r="G125" s="32" t="s">
        <v>8</v>
      </c>
      <c r="H125" s="32"/>
      <c r="I125" s="32"/>
      <c r="J125" s="32"/>
      <c r="K125" s="32"/>
      <c r="L125" s="40" t="s">
        <v>8</v>
      </c>
      <c r="M125" s="17">
        <f>M126</f>
        <v>4980101.01</v>
      </c>
    </row>
    <row r="126" spans="1:13" s="5" customFormat="1" ht="33.75" x14ac:dyDescent="0.25">
      <c r="A126" s="36"/>
      <c r="B126" s="32"/>
      <c r="C126" s="32"/>
      <c r="D126" s="16" t="s">
        <v>13</v>
      </c>
      <c r="E126" s="17">
        <f>SUM(E127:E136)</f>
        <v>4980101.01</v>
      </c>
      <c r="F126" s="17">
        <f>SUM(F127:F136)</f>
        <v>0</v>
      </c>
      <c r="G126" s="32"/>
      <c r="H126" s="32"/>
      <c r="I126" s="32"/>
      <c r="J126" s="32"/>
      <c r="K126" s="32"/>
      <c r="L126" s="40"/>
      <c r="M126" s="17">
        <f>SUM(M127:M136)</f>
        <v>4980101.01</v>
      </c>
    </row>
    <row r="127" spans="1:13" s="5" customFormat="1" ht="22.5" x14ac:dyDescent="0.25">
      <c r="A127" s="36"/>
      <c r="B127" s="32"/>
      <c r="C127" s="32"/>
      <c r="D127" s="16" t="s">
        <v>14</v>
      </c>
      <c r="E127" s="17">
        <f>E139</f>
        <v>49801.01</v>
      </c>
      <c r="F127" s="20">
        <v>0</v>
      </c>
      <c r="G127" s="32"/>
      <c r="H127" s="32"/>
      <c r="I127" s="32"/>
      <c r="J127" s="32"/>
      <c r="K127" s="32"/>
      <c r="L127" s="40"/>
      <c r="M127" s="17">
        <v>49801.01</v>
      </c>
    </row>
    <row r="128" spans="1:13" s="5" customFormat="1" x14ac:dyDescent="0.25">
      <c r="A128" s="36"/>
      <c r="B128" s="32"/>
      <c r="C128" s="32"/>
      <c r="D128" s="33" t="s">
        <v>15</v>
      </c>
      <c r="E128" s="40">
        <f>E140</f>
        <v>4930300</v>
      </c>
      <c r="F128" s="43">
        <v>0</v>
      </c>
      <c r="G128" s="32"/>
      <c r="H128" s="32"/>
      <c r="I128" s="32"/>
      <c r="J128" s="32"/>
      <c r="K128" s="32"/>
      <c r="L128" s="40"/>
      <c r="M128" s="40">
        <v>4930300</v>
      </c>
    </row>
    <row r="129" spans="1:13" s="5" customFormat="1" x14ac:dyDescent="0.25">
      <c r="A129" s="36"/>
      <c r="B129" s="32"/>
      <c r="C129" s="32"/>
      <c r="D129" s="33"/>
      <c r="E129" s="40"/>
      <c r="F129" s="43"/>
      <c r="G129" s="32"/>
      <c r="H129" s="23"/>
      <c r="I129" s="32"/>
      <c r="J129" s="32"/>
      <c r="K129" s="32"/>
      <c r="L129" s="40"/>
      <c r="M129" s="40"/>
    </row>
    <row r="130" spans="1:13" s="5" customFormat="1" ht="45" x14ac:dyDescent="0.25">
      <c r="A130" s="36"/>
      <c r="B130" s="32"/>
      <c r="C130" s="32"/>
      <c r="D130" s="16" t="s">
        <v>17</v>
      </c>
      <c r="E130" s="17">
        <v>0</v>
      </c>
      <c r="F130" s="20">
        <v>0</v>
      </c>
      <c r="G130" s="32"/>
      <c r="H130" s="24"/>
      <c r="I130" s="32"/>
      <c r="J130" s="32"/>
      <c r="K130" s="32"/>
      <c r="L130" s="40"/>
      <c r="M130" s="17">
        <v>0</v>
      </c>
    </row>
    <row r="131" spans="1:13" s="5" customFormat="1" x14ac:dyDescent="0.25">
      <c r="A131" s="36"/>
      <c r="B131" s="32"/>
      <c r="C131" s="32"/>
      <c r="D131" s="57" t="s">
        <v>18</v>
      </c>
      <c r="E131" s="40">
        <v>0</v>
      </c>
      <c r="F131" s="43">
        <v>0</v>
      </c>
      <c r="G131" s="32"/>
      <c r="H131" s="24"/>
      <c r="I131" s="32"/>
      <c r="J131" s="32"/>
      <c r="K131" s="32"/>
      <c r="L131" s="40"/>
      <c r="M131" s="40">
        <v>0</v>
      </c>
    </row>
    <row r="132" spans="1:13" s="5" customFormat="1" x14ac:dyDescent="0.25">
      <c r="A132" s="21"/>
      <c r="B132" s="32"/>
      <c r="C132" s="32"/>
      <c r="D132" s="58"/>
      <c r="E132" s="40"/>
      <c r="F132" s="43"/>
      <c r="G132" s="32"/>
      <c r="H132" s="24"/>
      <c r="I132" s="32"/>
      <c r="J132" s="32"/>
      <c r="K132" s="32"/>
      <c r="L132" s="40"/>
      <c r="M132" s="40"/>
    </row>
    <row r="133" spans="1:13" s="5" customFormat="1" ht="24.75" customHeight="1" x14ac:dyDescent="0.25">
      <c r="A133" s="21"/>
      <c r="B133" s="32"/>
      <c r="C133" s="32"/>
      <c r="D133" s="58"/>
      <c r="E133" s="40"/>
      <c r="F133" s="43"/>
      <c r="G133" s="32"/>
      <c r="H133" s="24"/>
      <c r="I133" s="32"/>
      <c r="J133" s="32"/>
      <c r="K133" s="32"/>
      <c r="L133" s="40"/>
      <c r="M133" s="40"/>
    </row>
    <row r="134" spans="1:13" s="5" customFormat="1" x14ac:dyDescent="0.25">
      <c r="A134" s="21"/>
      <c r="B134" s="32"/>
      <c r="C134" s="32"/>
      <c r="D134" s="58"/>
      <c r="E134" s="40"/>
      <c r="F134" s="43"/>
      <c r="G134" s="32"/>
      <c r="H134" s="24"/>
      <c r="I134" s="32"/>
      <c r="J134" s="32"/>
      <c r="K134" s="32"/>
      <c r="L134" s="40"/>
      <c r="M134" s="40"/>
    </row>
    <row r="135" spans="1:13" s="5" customFormat="1" ht="9.75" customHeight="1" x14ac:dyDescent="0.25">
      <c r="A135" s="21"/>
      <c r="B135" s="32"/>
      <c r="C135" s="32"/>
      <c r="D135" s="58"/>
      <c r="E135" s="40"/>
      <c r="F135" s="43"/>
      <c r="G135" s="32"/>
      <c r="H135" s="24"/>
      <c r="I135" s="32"/>
      <c r="J135" s="32"/>
      <c r="K135" s="32"/>
      <c r="L135" s="40"/>
      <c r="M135" s="40"/>
    </row>
    <row r="136" spans="1:13" s="5" customFormat="1" ht="15.75" thickBot="1" x14ac:dyDescent="0.3">
      <c r="A136" s="22"/>
      <c r="B136" s="32"/>
      <c r="C136" s="32"/>
      <c r="D136" s="59"/>
      <c r="E136" s="40"/>
      <c r="F136" s="43"/>
      <c r="G136" s="32"/>
      <c r="H136" s="25"/>
      <c r="I136" s="32"/>
      <c r="J136" s="32"/>
      <c r="K136" s="32"/>
      <c r="L136" s="40"/>
      <c r="M136" s="40"/>
    </row>
    <row r="137" spans="1:13" s="5" customFormat="1" ht="32.25" customHeight="1" thickTop="1" x14ac:dyDescent="0.25">
      <c r="A137" s="36" t="s">
        <v>124</v>
      </c>
      <c r="B137" s="32" t="s">
        <v>126</v>
      </c>
      <c r="C137" s="32" t="s">
        <v>55</v>
      </c>
      <c r="D137" s="16" t="s">
        <v>10</v>
      </c>
      <c r="E137" s="17">
        <f>E138</f>
        <v>4980101.01</v>
      </c>
      <c r="F137" s="17">
        <f>F138</f>
        <v>0</v>
      </c>
      <c r="G137" s="32" t="s">
        <v>8</v>
      </c>
      <c r="H137" s="29" t="s">
        <v>127</v>
      </c>
      <c r="I137" s="29" t="s">
        <v>116</v>
      </c>
      <c r="J137" s="29">
        <v>29</v>
      </c>
      <c r="K137" s="29">
        <v>0</v>
      </c>
      <c r="L137" s="40" t="s">
        <v>8</v>
      </c>
      <c r="M137" s="17">
        <f>M138</f>
        <v>4980101.01</v>
      </c>
    </row>
    <row r="138" spans="1:13" s="5" customFormat="1" ht="33.75" x14ac:dyDescent="0.25">
      <c r="A138" s="36"/>
      <c r="B138" s="32"/>
      <c r="C138" s="32"/>
      <c r="D138" s="16" t="s">
        <v>13</v>
      </c>
      <c r="E138" s="17">
        <f>SUM(E139:E148)</f>
        <v>4980101.01</v>
      </c>
      <c r="F138" s="17">
        <f>SUM(F139:F148)</f>
        <v>0</v>
      </c>
      <c r="G138" s="32"/>
      <c r="H138" s="30"/>
      <c r="I138" s="30"/>
      <c r="J138" s="30"/>
      <c r="K138" s="30"/>
      <c r="L138" s="40"/>
      <c r="M138" s="17">
        <f>SUM(M139:M148)</f>
        <v>4980101.01</v>
      </c>
    </row>
    <row r="139" spans="1:13" s="5" customFormat="1" ht="22.5" x14ac:dyDescent="0.25">
      <c r="A139" s="36"/>
      <c r="B139" s="32"/>
      <c r="C139" s="32"/>
      <c r="D139" s="16" t="s">
        <v>14</v>
      </c>
      <c r="E139" s="17">
        <v>49801.01</v>
      </c>
      <c r="F139" s="20">
        <v>0</v>
      </c>
      <c r="G139" s="32"/>
      <c r="H139" s="30"/>
      <c r="I139" s="30"/>
      <c r="J139" s="30"/>
      <c r="K139" s="30"/>
      <c r="L139" s="40"/>
      <c r="M139" s="17">
        <v>49801.01</v>
      </c>
    </row>
    <row r="140" spans="1:13" s="5" customFormat="1" x14ac:dyDescent="0.25">
      <c r="A140" s="36"/>
      <c r="B140" s="32"/>
      <c r="C140" s="32"/>
      <c r="D140" s="33" t="s">
        <v>15</v>
      </c>
      <c r="E140" s="40">
        <v>4930300</v>
      </c>
      <c r="F140" s="43">
        <v>0</v>
      </c>
      <c r="G140" s="32"/>
      <c r="H140" s="30"/>
      <c r="I140" s="30"/>
      <c r="J140" s="30"/>
      <c r="K140" s="30"/>
      <c r="L140" s="40"/>
      <c r="M140" s="40">
        <v>4930300</v>
      </c>
    </row>
    <row r="141" spans="1:13" s="5" customFormat="1" x14ac:dyDescent="0.25">
      <c r="A141" s="36"/>
      <c r="B141" s="32"/>
      <c r="C141" s="32"/>
      <c r="D141" s="33"/>
      <c r="E141" s="40"/>
      <c r="F141" s="43"/>
      <c r="G141" s="32"/>
      <c r="H141" s="30"/>
      <c r="I141" s="30"/>
      <c r="J141" s="30"/>
      <c r="K141" s="30"/>
      <c r="L141" s="40"/>
      <c r="M141" s="40"/>
    </row>
    <row r="142" spans="1:13" s="5" customFormat="1" ht="45" x14ac:dyDescent="0.25">
      <c r="A142" s="36"/>
      <c r="B142" s="32"/>
      <c r="C142" s="32"/>
      <c r="D142" s="16" t="s">
        <v>17</v>
      </c>
      <c r="E142" s="17">
        <v>0</v>
      </c>
      <c r="F142" s="20">
        <v>0</v>
      </c>
      <c r="G142" s="32"/>
      <c r="H142" s="30"/>
      <c r="I142" s="30"/>
      <c r="J142" s="30"/>
      <c r="K142" s="30"/>
      <c r="L142" s="40"/>
      <c r="M142" s="17">
        <v>0</v>
      </c>
    </row>
    <row r="143" spans="1:13" s="5" customFormat="1" ht="24.75" customHeight="1" x14ac:dyDescent="0.25">
      <c r="A143" s="36"/>
      <c r="B143" s="32"/>
      <c r="C143" s="32"/>
      <c r="D143" s="57" t="s">
        <v>18</v>
      </c>
      <c r="E143" s="40">
        <v>0</v>
      </c>
      <c r="F143" s="43">
        <v>0</v>
      </c>
      <c r="G143" s="32"/>
      <c r="H143" s="30"/>
      <c r="I143" s="30"/>
      <c r="J143" s="30"/>
      <c r="K143" s="30"/>
      <c r="L143" s="40"/>
      <c r="M143" s="40">
        <v>0</v>
      </c>
    </row>
    <row r="144" spans="1:13" s="5" customFormat="1" ht="24.75" customHeight="1" x14ac:dyDescent="0.25">
      <c r="A144" s="21"/>
      <c r="B144" s="32"/>
      <c r="C144" s="32"/>
      <c r="D144" s="58"/>
      <c r="E144" s="40"/>
      <c r="F144" s="43"/>
      <c r="G144" s="32"/>
      <c r="H144" s="30"/>
      <c r="I144" s="30"/>
      <c r="J144" s="30"/>
      <c r="K144" s="30"/>
      <c r="L144" s="40"/>
      <c r="M144" s="40"/>
    </row>
    <row r="145" spans="1:13" s="5" customFormat="1" x14ac:dyDescent="0.25">
      <c r="A145" s="21"/>
      <c r="B145" s="32"/>
      <c r="C145" s="32"/>
      <c r="D145" s="58"/>
      <c r="E145" s="40"/>
      <c r="F145" s="43"/>
      <c r="G145" s="32"/>
      <c r="H145" s="30"/>
      <c r="I145" s="30"/>
      <c r="J145" s="30"/>
      <c r="K145" s="30"/>
      <c r="L145" s="40"/>
      <c r="M145" s="40"/>
    </row>
    <row r="146" spans="1:13" s="5" customFormat="1" ht="24.75" customHeight="1" x14ac:dyDescent="0.25">
      <c r="A146" s="21"/>
      <c r="B146" s="32"/>
      <c r="C146" s="32"/>
      <c r="D146" s="58"/>
      <c r="E146" s="40"/>
      <c r="F146" s="43"/>
      <c r="G146" s="32"/>
      <c r="H146" s="30"/>
      <c r="I146" s="30"/>
      <c r="J146" s="30"/>
      <c r="K146" s="30"/>
      <c r="L146" s="40"/>
      <c r="M146" s="40"/>
    </row>
    <row r="147" spans="1:13" s="5" customFormat="1" x14ac:dyDescent="0.25">
      <c r="A147" s="21"/>
      <c r="B147" s="32"/>
      <c r="C147" s="32"/>
      <c r="D147" s="58"/>
      <c r="E147" s="40"/>
      <c r="F147" s="43"/>
      <c r="G147" s="32"/>
      <c r="H147" s="30"/>
      <c r="I147" s="30"/>
      <c r="J147" s="30"/>
      <c r="K147" s="30"/>
      <c r="L147" s="40"/>
      <c r="M147" s="40"/>
    </row>
    <row r="148" spans="1:13" s="5" customFormat="1" ht="15.75" thickBot="1" x14ac:dyDescent="0.3">
      <c r="A148" s="22"/>
      <c r="B148" s="32"/>
      <c r="C148" s="32"/>
      <c r="D148" s="59"/>
      <c r="E148" s="40"/>
      <c r="F148" s="43"/>
      <c r="G148" s="32"/>
      <c r="H148" s="31"/>
      <c r="I148" s="31"/>
      <c r="J148" s="31"/>
      <c r="K148" s="31"/>
      <c r="L148" s="40"/>
      <c r="M148" s="40"/>
    </row>
    <row r="149" spans="1:13" s="5" customFormat="1" ht="18" customHeight="1" thickTop="1" x14ac:dyDescent="0.25">
      <c r="A149" s="64" t="s">
        <v>54</v>
      </c>
      <c r="B149" s="32" t="s">
        <v>90</v>
      </c>
      <c r="C149" s="32" t="s">
        <v>55</v>
      </c>
      <c r="D149" s="16" t="s">
        <v>10</v>
      </c>
      <c r="E149" s="17">
        <f>E150</f>
        <v>0</v>
      </c>
      <c r="F149" s="17">
        <f>F150</f>
        <v>4946539.92</v>
      </c>
      <c r="G149" s="32"/>
      <c r="H149" s="32"/>
      <c r="I149" s="32"/>
      <c r="J149" s="32"/>
      <c r="K149" s="32"/>
      <c r="L149" s="40" t="s">
        <v>8</v>
      </c>
      <c r="M149" s="17">
        <f>M150</f>
        <v>64759816.740000002</v>
      </c>
    </row>
    <row r="150" spans="1:13" s="5" customFormat="1" ht="33.75" x14ac:dyDescent="0.25">
      <c r="A150" s="64"/>
      <c r="B150" s="32"/>
      <c r="C150" s="32"/>
      <c r="D150" s="16" t="s">
        <v>13</v>
      </c>
      <c r="E150" s="17">
        <f>SUM(E151:E154)</f>
        <v>0</v>
      </c>
      <c r="F150" s="17">
        <f>SUM(F151:F154)</f>
        <v>4946539.92</v>
      </c>
      <c r="G150" s="32"/>
      <c r="H150" s="32"/>
      <c r="I150" s="32"/>
      <c r="J150" s="32"/>
      <c r="K150" s="32"/>
      <c r="L150" s="40"/>
      <c r="M150" s="17">
        <f>SUM(M151:M154)</f>
        <v>64759816.740000002</v>
      </c>
    </row>
    <row r="151" spans="1:13" s="5" customFormat="1" ht="22.5" x14ac:dyDescent="0.25">
      <c r="A151" s="64"/>
      <c r="B151" s="32"/>
      <c r="C151" s="32"/>
      <c r="D151" s="16" t="s">
        <v>14</v>
      </c>
      <c r="E151" s="17">
        <f>E157+E195</f>
        <v>0</v>
      </c>
      <c r="F151" s="17">
        <f>F157+F195</f>
        <v>4946539.92</v>
      </c>
      <c r="G151" s="32"/>
      <c r="H151" s="32"/>
      <c r="I151" s="32"/>
      <c r="J151" s="32"/>
      <c r="K151" s="32"/>
      <c r="L151" s="40"/>
      <c r="M151" s="17">
        <f>M157+M195</f>
        <v>64759816.740000002</v>
      </c>
    </row>
    <row r="152" spans="1:13" s="5" customFormat="1" ht="22.5" x14ac:dyDescent="0.25">
      <c r="A152" s="64"/>
      <c r="B152" s="32"/>
      <c r="C152" s="32"/>
      <c r="D152" s="16" t="s">
        <v>15</v>
      </c>
      <c r="E152" s="17">
        <f t="shared" ref="E152:F154" si="4">E158+E196</f>
        <v>0</v>
      </c>
      <c r="F152" s="17">
        <f t="shared" si="4"/>
        <v>0</v>
      </c>
      <c r="G152" s="32"/>
      <c r="H152" s="32"/>
      <c r="I152" s="32"/>
      <c r="J152" s="32"/>
      <c r="K152" s="32"/>
      <c r="L152" s="40"/>
      <c r="M152" s="17">
        <f t="shared" ref="M152" si="5">M158+M196</f>
        <v>0</v>
      </c>
    </row>
    <row r="153" spans="1:13" s="5" customFormat="1" ht="45" x14ac:dyDescent="0.25">
      <c r="A153" s="64"/>
      <c r="B153" s="32"/>
      <c r="C153" s="32"/>
      <c r="D153" s="16" t="s">
        <v>17</v>
      </c>
      <c r="E153" s="17">
        <f t="shared" si="4"/>
        <v>0</v>
      </c>
      <c r="F153" s="17">
        <f t="shared" si="4"/>
        <v>0</v>
      </c>
      <c r="G153" s="32"/>
      <c r="H153" s="32"/>
      <c r="I153" s="32"/>
      <c r="J153" s="32"/>
      <c r="K153" s="32"/>
      <c r="L153" s="40"/>
      <c r="M153" s="17">
        <f t="shared" ref="M153" si="6">M159+M197</f>
        <v>0</v>
      </c>
    </row>
    <row r="154" spans="1:13" s="5" customFormat="1" ht="22.5" x14ac:dyDescent="0.25">
      <c r="A154" s="64"/>
      <c r="B154" s="32"/>
      <c r="C154" s="32"/>
      <c r="D154" s="16" t="s">
        <v>18</v>
      </c>
      <c r="E154" s="17">
        <f t="shared" si="4"/>
        <v>0</v>
      </c>
      <c r="F154" s="17">
        <f t="shared" si="4"/>
        <v>0</v>
      </c>
      <c r="G154" s="32"/>
      <c r="H154" s="32"/>
      <c r="I154" s="32"/>
      <c r="J154" s="32"/>
      <c r="K154" s="32"/>
      <c r="L154" s="40"/>
      <c r="M154" s="17">
        <f t="shared" ref="M154" si="7">M160+M198</f>
        <v>0</v>
      </c>
    </row>
    <row r="155" spans="1:13" s="5" customFormat="1" x14ac:dyDescent="0.25">
      <c r="A155" s="36" t="s">
        <v>56</v>
      </c>
      <c r="B155" s="32" t="s">
        <v>57</v>
      </c>
      <c r="C155" s="32" t="s">
        <v>55</v>
      </c>
      <c r="D155" s="16" t="s">
        <v>10</v>
      </c>
      <c r="E155" s="17">
        <f>E156</f>
        <v>0</v>
      </c>
      <c r="F155" s="17">
        <f>F156</f>
        <v>1894158.12</v>
      </c>
      <c r="G155" s="32"/>
      <c r="H155" s="32"/>
      <c r="I155" s="32"/>
      <c r="J155" s="32"/>
      <c r="K155" s="32"/>
      <c r="L155" s="40" t="s">
        <v>8</v>
      </c>
      <c r="M155" s="17">
        <f>M156</f>
        <v>20000000</v>
      </c>
    </row>
    <row r="156" spans="1:13" s="5" customFormat="1" ht="33.75" x14ac:dyDescent="0.25">
      <c r="A156" s="36"/>
      <c r="B156" s="32"/>
      <c r="C156" s="32"/>
      <c r="D156" s="16" t="s">
        <v>13</v>
      </c>
      <c r="E156" s="17">
        <f>SUM(E157:E160)</f>
        <v>0</v>
      </c>
      <c r="F156" s="17">
        <f>SUM(F157:F160)</f>
        <v>1894158.12</v>
      </c>
      <c r="G156" s="32"/>
      <c r="H156" s="32"/>
      <c r="I156" s="32"/>
      <c r="J156" s="32"/>
      <c r="K156" s="32"/>
      <c r="L156" s="40"/>
      <c r="M156" s="17">
        <f>SUM(M157:M160)</f>
        <v>20000000</v>
      </c>
    </row>
    <row r="157" spans="1:13" s="5" customFormat="1" ht="22.5" x14ac:dyDescent="0.25">
      <c r="A157" s="36"/>
      <c r="B157" s="32"/>
      <c r="C157" s="32"/>
      <c r="D157" s="16" t="s">
        <v>14</v>
      </c>
      <c r="E157" s="17">
        <f>E176+E182+E188</f>
        <v>0</v>
      </c>
      <c r="F157" s="17">
        <f>F176+F182+F188</f>
        <v>1894158.12</v>
      </c>
      <c r="G157" s="32"/>
      <c r="H157" s="32"/>
      <c r="I157" s="32"/>
      <c r="J157" s="32"/>
      <c r="K157" s="32"/>
      <c r="L157" s="40"/>
      <c r="M157" s="17">
        <f>M176+M182+M188</f>
        <v>20000000</v>
      </c>
    </row>
    <row r="158" spans="1:13" s="5" customFormat="1" ht="22.5" x14ac:dyDescent="0.25">
      <c r="A158" s="36"/>
      <c r="B158" s="32"/>
      <c r="C158" s="32"/>
      <c r="D158" s="16" t="s">
        <v>15</v>
      </c>
      <c r="E158" s="17">
        <f t="shared" ref="E158:F160" si="8">E177+E183+E189</f>
        <v>0</v>
      </c>
      <c r="F158" s="17">
        <f t="shared" si="8"/>
        <v>0</v>
      </c>
      <c r="G158" s="32"/>
      <c r="H158" s="32"/>
      <c r="I158" s="32"/>
      <c r="J158" s="32"/>
      <c r="K158" s="32"/>
      <c r="L158" s="40"/>
      <c r="M158" s="17">
        <f t="shared" ref="M158" si="9">M177+M183+M189</f>
        <v>0</v>
      </c>
    </row>
    <row r="159" spans="1:13" s="5" customFormat="1" ht="45" x14ac:dyDescent="0.25">
      <c r="A159" s="36"/>
      <c r="B159" s="32"/>
      <c r="C159" s="32"/>
      <c r="D159" s="16" t="s">
        <v>17</v>
      </c>
      <c r="E159" s="17">
        <f t="shared" si="8"/>
        <v>0</v>
      </c>
      <c r="F159" s="17">
        <f t="shared" si="8"/>
        <v>0</v>
      </c>
      <c r="G159" s="32"/>
      <c r="H159" s="32"/>
      <c r="I159" s="32"/>
      <c r="J159" s="32"/>
      <c r="K159" s="32"/>
      <c r="L159" s="40"/>
      <c r="M159" s="17">
        <f t="shared" ref="M159" si="10">M178+M184+M190</f>
        <v>0</v>
      </c>
    </row>
    <row r="160" spans="1:13" s="5" customFormat="1" ht="23.25" thickBot="1" x14ac:dyDescent="0.3">
      <c r="A160" s="37"/>
      <c r="B160" s="32"/>
      <c r="C160" s="32"/>
      <c r="D160" s="16" t="s">
        <v>18</v>
      </c>
      <c r="E160" s="17">
        <f t="shared" si="8"/>
        <v>0</v>
      </c>
      <c r="F160" s="17">
        <f t="shared" si="8"/>
        <v>0</v>
      </c>
      <c r="G160" s="32"/>
      <c r="H160" s="32"/>
      <c r="I160" s="32"/>
      <c r="J160" s="32"/>
      <c r="K160" s="32"/>
      <c r="L160" s="40"/>
      <c r="M160" s="17">
        <f t="shared" ref="M160" si="11">M179+M185+M191</f>
        <v>0</v>
      </c>
    </row>
    <row r="161" spans="1:13" s="5" customFormat="1" ht="17.25" customHeight="1" thickTop="1" x14ac:dyDescent="0.25">
      <c r="A161" s="35" t="s">
        <v>58</v>
      </c>
      <c r="B161" s="32" t="s">
        <v>59</v>
      </c>
      <c r="C161" s="32" t="s">
        <v>55</v>
      </c>
      <c r="D161" s="33" t="s">
        <v>10</v>
      </c>
      <c r="E161" s="40">
        <f>E175</f>
        <v>0</v>
      </c>
      <c r="F161" s="43">
        <f>F175</f>
        <v>0</v>
      </c>
      <c r="G161" s="32"/>
      <c r="H161" s="32" t="s">
        <v>60</v>
      </c>
      <c r="I161" s="32" t="s">
        <v>61</v>
      </c>
      <c r="J161" s="60" t="s">
        <v>108</v>
      </c>
      <c r="K161" s="34" t="s">
        <v>108</v>
      </c>
      <c r="L161" s="40" t="s">
        <v>8</v>
      </c>
      <c r="M161" s="40">
        <f>M175</f>
        <v>1000000</v>
      </c>
    </row>
    <row r="162" spans="1:13" s="5" customFormat="1" ht="15" customHeight="1" x14ac:dyDescent="0.25">
      <c r="A162" s="36"/>
      <c r="B162" s="32"/>
      <c r="C162" s="32"/>
      <c r="D162" s="33"/>
      <c r="E162" s="40"/>
      <c r="F162" s="43"/>
      <c r="G162" s="32"/>
      <c r="H162" s="32"/>
      <c r="I162" s="32"/>
      <c r="J162" s="32"/>
      <c r="K162" s="34"/>
      <c r="L162" s="40"/>
      <c r="M162" s="40"/>
    </row>
    <row r="163" spans="1:13" s="5" customFormat="1" ht="3.75" customHeight="1" x14ac:dyDescent="0.25">
      <c r="A163" s="36"/>
      <c r="B163" s="32"/>
      <c r="C163" s="32"/>
      <c r="D163" s="33"/>
      <c r="E163" s="40"/>
      <c r="F163" s="43"/>
      <c r="G163" s="32"/>
      <c r="H163" s="32"/>
      <c r="I163" s="32"/>
      <c r="J163" s="32"/>
      <c r="K163" s="34"/>
      <c r="L163" s="40"/>
      <c r="M163" s="40"/>
    </row>
    <row r="164" spans="1:13" s="5" customFormat="1" ht="0.75" hidden="1" customHeight="1" x14ac:dyDescent="0.25">
      <c r="A164" s="36"/>
      <c r="B164" s="32"/>
      <c r="C164" s="32"/>
      <c r="D164" s="33"/>
      <c r="E164" s="40"/>
      <c r="F164" s="43"/>
      <c r="G164" s="32"/>
      <c r="H164" s="32"/>
      <c r="I164" s="32"/>
      <c r="J164" s="32"/>
      <c r="K164" s="34"/>
      <c r="L164" s="40"/>
      <c r="M164" s="40"/>
    </row>
    <row r="165" spans="1:13" s="5" customFormat="1" ht="12" hidden="1" customHeight="1" x14ac:dyDescent="0.25">
      <c r="A165" s="36"/>
      <c r="B165" s="32"/>
      <c r="C165" s="32"/>
      <c r="D165" s="33"/>
      <c r="E165" s="40"/>
      <c r="F165" s="43"/>
      <c r="G165" s="32"/>
      <c r="H165" s="32"/>
      <c r="I165" s="32"/>
      <c r="J165" s="32"/>
      <c r="K165" s="34"/>
      <c r="L165" s="40"/>
      <c r="M165" s="40"/>
    </row>
    <row r="166" spans="1:13" s="5" customFormat="1" ht="5.25" hidden="1" customHeight="1" x14ac:dyDescent="0.25">
      <c r="A166" s="36"/>
      <c r="B166" s="32"/>
      <c r="C166" s="32"/>
      <c r="D166" s="33"/>
      <c r="E166" s="40"/>
      <c r="F166" s="43"/>
      <c r="G166" s="32"/>
      <c r="H166" s="32"/>
      <c r="I166" s="32"/>
      <c r="J166" s="32"/>
      <c r="K166" s="34"/>
      <c r="L166" s="40"/>
      <c r="M166" s="40"/>
    </row>
    <row r="167" spans="1:13" s="5" customFormat="1" ht="15" hidden="1" customHeight="1" x14ac:dyDescent="0.25">
      <c r="A167" s="36"/>
      <c r="B167" s="32"/>
      <c r="C167" s="32"/>
      <c r="D167" s="33"/>
      <c r="E167" s="40"/>
      <c r="F167" s="43"/>
      <c r="G167" s="32"/>
      <c r="H167" s="32"/>
      <c r="I167" s="32"/>
      <c r="J167" s="32"/>
      <c r="K167" s="34"/>
      <c r="L167" s="40"/>
      <c r="M167" s="40"/>
    </row>
    <row r="168" spans="1:13" s="5" customFormat="1" ht="9" hidden="1" customHeight="1" x14ac:dyDescent="0.25">
      <c r="A168" s="36"/>
      <c r="B168" s="32"/>
      <c r="C168" s="32"/>
      <c r="D168" s="33"/>
      <c r="E168" s="40"/>
      <c r="F168" s="43"/>
      <c r="G168" s="32"/>
      <c r="H168" s="32"/>
      <c r="I168" s="32"/>
      <c r="J168" s="32"/>
      <c r="K168" s="34"/>
      <c r="L168" s="40"/>
      <c r="M168" s="40"/>
    </row>
    <row r="169" spans="1:13" s="5" customFormat="1" ht="12" hidden="1" customHeight="1" x14ac:dyDescent="0.25">
      <c r="A169" s="36"/>
      <c r="B169" s="32"/>
      <c r="C169" s="32"/>
      <c r="D169" s="33"/>
      <c r="E169" s="40"/>
      <c r="F169" s="43"/>
      <c r="G169" s="32"/>
      <c r="H169" s="32"/>
      <c r="I169" s="32"/>
      <c r="J169" s="32"/>
      <c r="K169" s="34"/>
      <c r="L169" s="40"/>
      <c r="M169" s="40"/>
    </row>
    <row r="170" spans="1:13" s="5" customFormat="1" ht="8.25" hidden="1" customHeight="1" x14ac:dyDescent="0.25">
      <c r="A170" s="36"/>
      <c r="B170" s="32"/>
      <c r="C170" s="32"/>
      <c r="D170" s="33"/>
      <c r="E170" s="40"/>
      <c r="F170" s="43"/>
      <c r="G170" s="32"/>
      <c r="H170" s="32"/>
      <c r="I170" s="32"/>
      <c r="J170" s="32"/>
      <c r="K170" s="34"/>
      <c r="L170" s="40"/>
      <c r="M170" s="40"/>
    </row>
    <row r="171" spans="1:13" s="5" customFormat="1" ht="0.75" hidden="1" customHeight="1" x14ac:dyDescent="0.25">
      <c r="A171" s="36"/>
      <c r="B171" s="32"/>
      <c r="C171" s="32"/>
      <c r="D171" s="33"/>
      <c r="E171" s="40"/>
      <c r="F171" s="43"/>
      <c r="G171" s="32"/>
      <c r="H171" s="32"/>
      <c r="I171" s="32"/>
      <c r="J171" s="32"/>
      <c r="K171" s="34"/>
      <c r="L171" s="40"/>
      <c r="M171" s="40"/>
    </row>
    <row r="172" spans="1:13" s="5" customFormat="1" ht="7.5" hidden="1" customHeight="1" x14ac:dyDescent="0.25">
      <c r="A172" s="36"/>
      <c r="B172" s="32"/>
      <c r="C172" s="32"/>
      <c r="D172" s="33"/>
      <c r="E172" s="40"/>
      <c r="F172" s="43"/>
      <c r="G172" s="32"/>
      <c r="H172" s="32"/>
      <c r="I172" s="32"/>
      <c r="J172" s="32"/>
      <c r="K172" s="34"/>
      <c r="L172" s="40"/>
      <c r="M172" s="40"/>
    </row>
    <row r="173" spans="1:13" s="5" customFormat="1" ht="15" hidden="1" customHeight="1" x14ac:dyDescent="0.25">
      <c r="A173" s="36"/>
      <c r="B173" s="32"/>
      <c r="C173" s="32"/>
      <c r="D173" s="33"/>
      <c r="E173" s="40"/>
      <c r="F173" s="43"/>
      <c r="G173" s="32"/>
      <c r="H173" s="32"/>
      <c r="I173" s="32"/>
      <c r="J173" s="32"/>
      <c r="K173" s="34"/>
      <c r="L173" s="40"/>
      <c r="M173" s="40"/>
    </row>
    <row r="174" spans="1:13" s="5" customFormat="1" ht="15.75" hidden="1" customHeight="1" thickBot="1" x14ac:dyDescent="0.25">
      <c r="A174" s="36"/>
      <c r="B174" s="32"/>
      <c r="C174" s="32"/>
      <c r="D174" s="33"/>
      <c r="E174" s="40"/>
      <c r="F174" s="43"/>
      <c r="G174" s="32"/>
      <c r="H174" s="32"/>
      <c r="I174" s="32"/>
      <c r="J174" s="32"/>
      <c r="K174" s="34"/>
      <c r="L174" s="40"/>
      <c r="M174" s="40"/>
    </row>
    <row r="175" spans="1:13" s="5" customFormat="1" ht="33.75" x14ac:dyDescent="0.25">
      <c r="A175" s="36"/>
      <c r="B175" s="32"/>
      <c r="C175" s="32"/>
      <c r="D175" s="16" t="s">
        <v>13</v>
      </c>
      <c r="E175" s="17">
        <f>SUM(E176:E179)</f>
        <v>0</v>
      </c>
      <c r="F175" s="17">
        <f>SUM(F176:F179)</f>
        <v>0</v>
      </c>
      <c r="G175" s="32"/>
      <c r="H175" s="32"/>
      <c r="I175" s="32"/>
      <c r="J175" s="32"/>
      <c r="K175" s="34"/>
      <c r="L175" s="40"/>
      <c r="M175" s="17">
        <f>SUM(M176:M179)</f>
        <v>1000000</v>
      </c>
    </row>
    <row r="176" spans="1:13" s="5" customFormat="1" ht="22.5" x14ac:dyDescent="0.25">
      <c r="A176" s="36"/>
      <c r="B176" s="32"/>
      <c r="C176" s="32"/>
      <c r="D176" s="16" t="s">
        <v>14</v>
      </c>
      <c r="E176" s="17">
        <v>0</v>
      </c>
      <c r="F176" s="20">
        <v>0</v>
      </c>
      <c r="G176" s="32"/>
      <c r="H176" s="32"/>
      <c r="I176" s="32"/>
      <c r="J176" s="32"/>
      <c r="K176" s="34"/>
      <c r="L176" s="40"/>
      <c r="M176" s="17">
        <v>1000000</v>
      </c>
    </row>
    <row r="177" spans="1:13" s="5" customFormat="1" ht="22.5" x14ac:dyDescent="0.25">
      <c r="A177" s="36"/>
      <c r="B177" s="32"/>
      <c r="C177" s="32"/>
      <c r="D177" s="16" t="s">
        <v>15</v>
      </c>
      <c r="E177" s="17">
        <v>0</v>
      </c>
      <c r="F177" s="20">
        <v>0</v>
      </c>
      <c r="G177" s="32"/>
      <c r="H177" s="32"/>
      <c r="I177" s="32"/>
      <c r="J177" s="32"/>
      <c r="K177" s="34"/>
      <c r="L177" s="40"/>
      <c r="M177" s="17">
        <v>0</v>
      </c>
    </row>
    <row r="178" spans="1:13" s="5" customFormat="1" ht="45" x14ac:dyDescent="0.25">
      <c r="A178" s="36"/>
      <c r="B178" s="32"/>
      <c r="C178" s="32"/>
      <c r="D178" s="16" t="s">
        <v>17</v>
      </c>
      <c r="E178" s="17">
        <v>0</v>
      </c>
      <c r="F178" s="20">
        <v>0</v>
      </c>
      <c r="G178" s="32"/>
      <c r="H178" s="32"/>
      <c r="I178" s="32"/>
      <c r="J178" s="32"/>
      <c r="K178" s="34"/>
      <c r="L178" s="40"/>
      <c r="M178" s="17">
        <v>0</v>
      </c>
    </row>
    <row r="179" spans="1:13" s="5" customFormat="1" ht="23.25" thickBot="1" x14ac:dyDescent="0.3">
      <c r="A179" s="37"/>
      <c r="B179" s="32"/>
      <c r="C179" s="32"/>
      <c r="D179" s="16" t="s">
        <v>18</v>
      </c>
      <c r="E179" s="17">
        <v>0</v>
      </c>
      <c r="F179" s="20">
        <v>0</v>
      </c>
      <c r="G179" s="32"/>
      <c r="H179" s="32"/>
      <c r="I179" s="32"/>
      <c r="J179" s="32"/>
      <c r="K179" s="34"/>
      <c r="L179" s="40"/>
      <c r="M179" s="17">
        <v>0</v>
      </c>
    </row>
    <row r="180" spans="1:13" s="5" customFormat="1" ht="17.25" customHeight="1" thickTop="1" x14ac:dyDescent="0.25">
      <c r="A180" s="35" t="s">
        <v>62</v>
      </c>
      <c r="B180" s="32" t="s">
        <v>137</v>
      </c>
      <c r="C180" s="32" t="s">
        <v>55</v>
      </c>
      <c r="D180" s="16" t="s">
        <v>10</v>
      </c>
      <c r="E180" s="17">
        <f>E181</f>
        <v>0</v>
      </c>
      <c r="F180" s="17">
        <f>F181</f>
        <v>200000</v>
      </c>
      <c r="G180" s="32" t="s">
        <v>8</v>
      </c>
      <c r="H180" s="29" t="s">
        <v>101</v>
      </c>
      <c r="I180" s="29" t="s">
        <v>105</v>
      </c>
      <c r="J180" s="29" t="s">
        <v>108</v>
      </c>
      <c r="K180" s="29" t="s">
        <v>108</v>
      </c>
      <c r="L180" s="40" t="s">
        <v>8</v>
      </c>
      <c r="M180" s="17">
        <f>M181</f>
        <v>2500000</v>
      </c>
    </row>
    <row r="181" spans="1:13" s="5" customFormat="1" ht="45.75" customHeight="1" x14ac:dyDescent="0.25">
      <c r="A181" s="36"/>
      <c r="B181" s="32"/>
      <c r="C181" s="32"/>
      <c r="D181" s="16" t="s">
        <v>13</v>
      </c>
      <c r="E181" s="17">
        <f>SUM(E182:E185)</f>
        <v>0</v>
      </c>
      <c r="F181" s="17">
        <f>SUM(F182:F185)</f>
        <v>200000</v>
      </c>
      <c r="G181" s="32"/>
      <c r="H181" s="30"/>
      <c r="I181" s="30"/>
      <c r="J181" s="30"/>
      <c r="K181" s="30"/>
      <c r="L181" s="40"/>
      <c r="M181" s="17">
        <f>SUM(M182:M185)</f>
        <v>2500000</v>
      </c>
    </row>
    <row r="182" spans="1:13" s="5" customFormat="1" ht="22.5" x14ac:dyDescent="0.25">
      <c r="A182" s="36"/>
      <c r="B182" s="32"/>
      <c r="C182" s="32"/>
      <c r="D182" s="16" t="s">
        <v>14</v>
      </c>
      <c r="E182" s="17">
        <v>0</v>
      </c>
      <c r="F182" s="20">
        <v>200000</v>
      </c>
      <c r="G182" s="32"/>
      <c r="H182" s="31"/>
      <c r="I182" s="30"/>
      <c r="J182" s="31"/>
      <c r="K182" s="31"/>
      <c r="L182" s="40"/>
      <c r="M182" s="17">
        <v>2500000</v>
      </c>
    </row>
    <row r="183" spans="1:13" s="5" customFormat="1" ht="23.25" customHeight="1" x14ac:dyDescent="0.25">
      <c r="A183" s="36"/>
      <c r="B183" s="32"/>
      <c r="C183" s="32"/>
      <c r="D183" s="16" t="s">
        <v>15</v>
      </c>
      <c r="E183" s="17">
        <v>0</v>
      </c>
      <c r="F183" s="20">
        <v>0</v>
      </c>
      <c r="G183" s="32"/>
      <c r="H183" s="29" t="s">
        <v>138</v>
      </c>
      <c r="I183" s="29" t="s">
        <v>12</v>
      </c>
      <c r="J183" s="29" t="s">
        <v>108</v>
      </c>
      <c r="K183" s="29" t="s">
        <v>108</v>
      </c>
      <c r="L183" s="40"/>
      <c r="M183" s="17">
        <v>0</v>
      </c>
    </row>
    <row r="184" spans="1:13" s="5" customFormat="1" ht="45" x14ac:dyDescent="0.25">
      <c r="A184" s="36"/>
      <c r="B184" s="32"/>
      <c r="C184" s="32"/>
      <c r="D184" s="16" t="s">
        <v>17</v>
      </c>
      <c r="E184" s="17">
        <v>0</v>
      </c>
      <c r="F184" s="20">
        <v>0</v>
      </c>
      <c r="G184" s="32"/>
      <c r="H184" s="30"/>
      <c r="I184" s="30"/>
      <c r="J184" s="30"/>
      <c r="K184" s="30"/>
      <c r="L184" s="40"/>
      <c r="M184" s="17">
        <v>0</v>
      </c>
    </row>
    <row r="185" spans="1:13" s="5" customFormat="1" ht="23.25" thickBot="1" x14ac:dyDescent="0.3">
      <c r="A185" s="37"/>
      <c r="B185" s="32"/>
      <c r="C185" s="32"/>
      <c r="D185" s="16" t="s">
        <v>18</v>
      </c>
      <c r="E185" s="17">
        <v>0</v>
      </c>
      <c r="F185" s="20">
        <v>0</v>
      </c>
      <c r="G185" s="32"/>
      <c r="H185" s="31"/>
      <c r="I185" s="31"/>
      <c r="J185" s="31"/>
      <c r="K185" s="31"/>
      <c r="L185" s="40"/>
      <c r="M185" s="17">
        <v>0</v>
      </c>
    </row>
    <row r="186" spans="1:13" s="5" customFormat="1" ht="24.75" customHeight="1" thickTop="1" x14ac:dyDescent="0.25">
      <c r="A186" s="35" t="s">
        <v>63</v>
      </c>
      <c r="B186" s="32" t="s">
        <v>64</v>
      </c>
      <c r="C186" s="32" t="s">
        <v>55</v>
      </c>
      <c r="D186" s="16" t="s">
        <v>10</v>
      </c>
      <c r="E186" s="17">
        <f>E187</f>
        <v>0</v>
      </c>
      <c r="F186" s="17">
        <f>F187</f>
        <v>1694158.12</v>
      </c>
      <c r="G186" s="32"/>
      <c r="H186" s="32" t="s">
        <v>106</v>
      </c>
      <c r="I186" s="32" t="s">
        <v>16</v>
      </c>
      <c r="J186" s="38"/>
      <c r="K186" s="32"/>
      <c r="L186" s="40" t="s">
        <v>8</v>
      </c>
      <c r="M186" s="17">
        <f>M187</f>
        <v>16500000</v>
      </c>
    </row>
    <row r="187" spans="1:13" s="5" customFormat="1" ht="33" customHeight="1" x14ac:dyDescent="0.25">
      <c r="A187" s="36"/>
      <c r="B187" s="32"/>
      <c r="C187" s="32"/>
      <c r="D187" s="16" t="s">
        <v>13</v>
      </c>
      <c r="E187" s="17">
        <f>SUM(E188:E192)</f>
        <v>0</v>
      </c>
      <c r="F187" s="17">
        <f>SUM(F188:F192)</f>
        <v>1694158.12</v>
      </c>
      <c r="G187" s="32"/>
      <c r="H187" s="32"/>
      <c r="I187" s="32"/>
      <c r="J187" s="38"/>
      <c r="K187" s="32"/>
      <c r="L187" s="40"/>
      <c r="M187" s="17">
        <f>SUM(M188:M192)</f>
        <v>16500000</v>
      </c>
    </row>
    <row r="188" spans="1:13" s="5" customFormat="1" x14ac:dyDescent="0.25">
      <c r="A188" s="36"/>
      <c r="B188" s="32"/>
      <c r="C188" s="32"/>
      <c r="D188" s="33" t="s">
        <v>14</v>
      </c>
      <c r="E188" s="40">
        <v>0</v>
      </c>
      <c r="F188" s="43">
        <v>1694158.12</v>
      </c>
      <c r="G188" s="32"/>
      <c r="H188" s="32"/>
      <c r="I188" s="32"/>
      <c r="J188" s="38"/>
      <c r="K188" s="32"/>
      <c r="L188" s="40"/>
      <c r="M188" s="40">
        <v>16500000</v>
      </c>
    </row>
    <row r="189" spans="1:13" s="5" customFormat="1" x14ac:dyDescent="0.25">
      <c r="A189" s="36"/>
      <c r="B189" s="32"/>
      <c r="C189" s="32"/>
      <c r="D189" s="33"/>
      <c r="E189" s="40"/>
      <c r="F189" s="43"/>
      <c r="G189" s="32"/>
      <c r="H189" s="32" t="s">
        <v>65</v>
      </c>
      <c r="I189" s="32" t="s">
        <v>16</v>
      </c>
      <c r="J189" s="38"/>
      <c r="K189" s="32"/>
      <c r="L189" s="40"/>
      <c r="M189" s="40"/>
    </row>
    <row r="190" spans="1:13" s="5" customFormat="1" ht="22.5" x14ac:dyDescent="0.25">
      <c r="A190" s="36"/>
      <c r="B190" s="32"/>
      <c r="C190" s="32"/>
      <c r="D190" s="16" t="s">
        <v>15</v>
      </c>
      <c r="E190" s="17">
        <v>0</v>
      </c>
      <c r="F190" s="20">
        <v>0</v>
      </c>
      <c r="G190" s="32"/>
      <c r="H190" s="32"/>
      <c r="I190" s="32"/>
      <c r="J190" s="32"/>
      <c r="K190" s="32"/>
      <c r="L190" s="40"/>
      <c r="M190" s="17">
        <v>0</v>
      </c>
    </row>
    <row r="191" spans="1:13" s="5" customFormat="1" ht="50.25" customHeight="1" x14ac:dyDescent="0.25">
      <c r="A191" s="36"/>
      <c r="B191" s="32"/>
      <c r="C191" s="32"/>
      <c r="D191" s="16" t="s">
        <v>17</v>
      </c>
      <c r="E191" s="17">
        <v>0</v>
      </c>
      <c r="F191" s="20">
        <v>0</v>
      </c>
      <c r="G191" s="32"/>
      <c r="H191" s="32"/>
      <c r="I191" s="32"/>
      <c r="J191" s="32"/>
      <c r="K191" s="32"/>
      <c r="L191" s="40"/>
      <c r="M191" s="17">
        <v>0</v>
      </c>
    </row>
    <row r="192" spans="1:13" s="5" customFormat="1" ht="23.25" thickBot="1" x14ac:dyDescent="0.3">
      <c r="A192" s="37"/>
      <c r="B192" s="32"/>
      <c r="C192" s="32"/>
      <c r="D192" s="16" t="s">
        <v>18</v>
      </c>
      <c r="E192" s="17">
        <v>0</v>
      </c>
      <c r="F192" s="20">
        <v>0</v>
      </c>
      <c r="G192" s="32"/>
      <c r="H192" s="32"/>
      <c r="I192" s="32"/>
      <c r="J192" s="32"/>
      <c r="K192" s="32"/>
      <c r="L192" s="40"/>
      <c r="M192" s="17">
        <v>0</v>
      </c>
    </row>
    <row r="193" spans="1:13" s="5" customFormat="1" ht="16.5" customHeight="1" thickTop="1" x14ac:dyDescent="0.25">
      <c r="A193" s="35" t="s">
        <v>66</v>
      </c>
      <c r="B193" s="32" t="s">
        <v>67</v>
      </c>
      <c r="C193" s="32" t="s">
        <v>55</v>
      </c>
      <c r="D193" s="16" t="s">
        <v>10</v>
      </c>
      <c r="E193" s="17">
        <f>E194</f>
        <v>0</v>
      </c>
      <c r="F193" s="17">
        <f>F194</f>
        <v>3052381.8</v>
      </c>
      <c r="G193" s="32"/>
      <c r="H193" s="32"/>
      <c r="I193" s="32"/>
      <c r="J193" s="32"/>
      <c r="K193" s="32"/>
      <c r="L193" s="40" t="s">
        <v>8</v>
      </c>
      <c r="M193" s="17">
        <f>M194</f>
        <v>44759816.740000002</v>
      </c>
    </row>
    <row r="194" spans="1:13" s="5" customFormat="1" ht="33.75" x14ac:dyDescent="0.25">
      <c r="A194" s="36"/>
      <c r="B194" s="32"/>
      <c r="C194" s="32"/>
      <c r="D194" s="16" t="s">
        <v>13</v>
      </c>
      <c r="E194" s="17">
        <f>SUM(E195:E198)</f>
        <v>0</v>
      </c>
      <c r="F194" s="17">
        <f>SUM(F195:F198)</f>
        <v>3052381.8</v>
      </c>
      <c r="G194" s="32"/>
      <c r="H194" s="32"/>
      <c r="I194" s="32"/>
      <c r="J194" s="32"/>
      <c r="K194" s="32"/>
      <c r="L194" s="40"/>
      <c r="M194" s="17">
        <f>SUM(M195:M198)</f>
        <v>44759816.740000002</v>
      </c>
    </row>
    <row r="195" spans="1:13" s="5" customFormat="1" ht="22.5" x14ac:dyDescent="0.25">
      <c r="A195" s="36"/>
      <c r="B195" s="32"/>
      <c r="C195" s="32"/>
      <c r="D195" s="16" t="s">
        <v>14</v>
      </c>
      <c r="E195" s="17">
        <f>E207+E201</f>
        <v>0</v>
      </c>
      <c r="F195" s="17">
        <f>F207+F201</f>
        <v>3052381.8</v>
      </c>
      <c r="G195" s="32"/>
      <c r="H195" s="32"/>
      <c r="I195" s="32"/>
      <c r="J195" s="32"/>
      <c r="K195" s="32"/>
      <c r="L195" s="40"/>
      <c r="M195" s="17">
        <f>M207+M201</f>
        <v>44759816.740000002</v>
      </c>
    </row>
    <row r="196" spans="1:13" s="5" customFormat="1" ht="22.5" x14ac:dyDescent="0.25">
      <c r="A196" s="36"/>
      <c r="B196" s="32"/>
      <c r="C196" s="32"/>
      <c r="D196" s="16" t="s">
        <v>15</v>
      </c>
      <c r="E196" s="17">
        <f t="shared" ref="E196:F198" si="12">+E208</f>
        <v>0</v>
      </c>
      <c r="F196" s="17">
        <f t="shared" si="12"/>
        <v>0</v>
      </c>
      <c r="G196" s="32"/>
      <c r="H196" s="32"/>
      <c r="I196" s="32"/>
      <c r="J196" s="32"/>
      <c r="K196" s="32"/>
      <c r="L196" s="40"/>
      <c r="M196" s="17">
        <f>+M208</f>
        <v>0</v>
      </c>
    </row>
    <row r="197" spans="1:13" s="5" customFormat="1" ht="45" x14ac:dyDescent="0.25">
      <c r="A197" s="36"/>
      <c r="B197" s="32"/>
      <c r="C197" s="32"/>
      <c r="D197" s="16" t="s">
        <v>17</v>
      </c>
      <c r="E197" s="17">
        <f t="shared" si="12"/>
        <v>0</v>
      </c>
      <c r="F197" s="17">
        <f t="shared" si="12"/>
        <v>0</v>
      </c>
      <c r="G197" s="32"/>
      <c r="H197" s="32"/>
      <c r="I197" s="32"/>
      <c r="J197" s="32"/>
      <c r="K197" s="32"/>
      <c r="L197" s="40"/>
      <c r="M197" s="17">
        <f>+M209</f>
        <v>0</v>
      </c>
    </row>
    <row r="198" spans="1:13" s="5" customFormat="1" ht="23.25" thickBot="1" x14ac:dyDescent="0.3">
      <c r="A198" s="37"/>
      <c r="B198" s="32"/>
      <c r="C198" s="32"/>
      <c r="D198" s="16" t="s">
        <v>18</v>
      </c>
      <c r="E198" s="17">
        <f t="shared" si="12"/>
        <v>0</v>
      </c>
      <c r="F198" s="17">
        <f t="shared" si="12"/>
        <v>0</v>
      </c>
      <c r="G198" s="32"/>
      <c r="H198" s="32"/>
      <c r="I198" s="32"/>
      <c r="J198" s="32"/>
      <c r="K198" s="32"/>
      <c r="L198" s="40"/>
      <c r="M198" s="17">
        <f>+M210</f>
        <v>0</v>
      </c>
    </row>
    <row r="199" spans="1:13" s="5" customFormat="1" ht="15.75" thickTop="1" x14ac:dyDescent="0.25">
      <c r="A199" s="36" t="s">
        <v>68</v>
      </c>
      <c r="B199" s="32" t="s">
        <v>69</v>
      </c>
      <c r="C199" s="32" t="s">
        <v>113</v>
      </c>
      <c r="D199" s="16" t="s">
        <v>10</v>
      </c>
      <c r="E199" s="17">
        <f>E200</f>
        <v>0</v>
      </c>
      <c r="F199" s="20">
        <f>F200</f>
        <v>3052381.8</v>
      </c>
      <c r="G199" s="26"/>
      <c r="H199" s="32" t="s">
        <v>91</v>
      </c>
      <c r="I199" s="32" t="s">
        <v>12</v>
      </c>
      <c r="J199" s="32">
        <v>61</v>
      </c>
      <c r="K199" s="32">
        <v>74.400000000000006</v>
      </c>
      <c r="L199" s="17"/>
      <c r="M199" s="17">
        <f>M200</f>
        <v>31767544.09</v>
      </c>
    </row>
    <row r="200" spans="1:13" s="5" customFormat="1" ht="33.75" x14ac:dyDescent="0.25">
      <c r="A200" s="36"/>
      <c r="B200" s="32"/>
      <c r="C200" s="32"/>
      <c r="D200" s="16" t="s">
        <v>13</v>
      </c>
      <c r="E200" s="17">
        <f>SUM(E201:E204)</f>
        <v>0</v>
      </c>
      <c r="F200" s="17">
        <f>SUM(F201:F204)</f>
        <v>3052381.8</v>
      </c>
      <c r="G200" s="26"/>
      <c r="H200" s="32"/>
      <c r="I200" s="32"/>
      <c r="J200" s="32"/>
      <c r="K200" s="32"/>
      <c r="L200" s="17"/>
      <c r="M200" s="17">
        <f>SUM(M201:M204)</f>
        <v>31767544.09</v>
      </c>
    </row>
    <row r="201" spans="1:13" s="5" customFormat="1" ht="22.5" x14ac:dyDescent="0.25">
      <c r="A201" s="36"/>
      <c r="B201" s="32"/>
      <c r="C201" s="32"/>
      <c r="D201" s="16" t="s">
        <v>14</v>
      </c>
      <c r="E201" s="17">
        <v>0</v>
      </c>
      <c r="F201" s="20">
        <v>3052381.8</v>
      </c>
      <c r="G201" s="26"/>
      <c r="H201" s="32"/>
      <c r="I201" s="32"/>
      <c r="J201" s="32"/>
      <c r="K201" s="32"/>
      <c r="L201" s="17"/>
      <c r="M201" s="20">
        <v>31767544.09</v>
      </c>
    </row>
    <row r="202" spans="1:13" s="5" customFormat="1" ht="22.5" x14ac:dyDescent="0.25">
      <c r="A202" s="36"/>
      <c r="B202" s="32"/>
      <c r="C202" s="32"/>
      <c r="D202" s="16" t="s">
        <v>15</v>
      </c>
      <c r="E202" s="17">
        <v>0</v>
      </c>
      <c r="F202" s="20">
        <v>0</v>
      </c>
      <c r="G202" s="26"/>
      <c r="H202" s="32"/>
      <c r="I202" s="32"/>
      <c r="J202" s="32"/>
      <c r="K202" s="32"/>
      <c r="L202" s="17"/>
      <c r="M202" s="17">
        <v>0</v>
      </c>
    </row>
    <row r="203" spans="1:13" s="5" customFormat="1" ht="45" x14ac:dyDescent="0.25">
      <c r="A203" s="36"/>
      <c r="B203" s="32"/>
      <c r="C203" s="32"/>
      <c r="D203" s="16" t="s">
        <v>17</v>
      </c>
      <c r="E203" s="17">
        <v>0</v>
      </c>
      <c r="F203" s="20">
        <v>0</v>
      </c>
      <c r="G203" s="26"/>
      <c r="H203" s="32"/>
      <c r="I203" s="32"/>
      <c r="J203" s="32"/>
      <c r="K203" s="32"/>
      <c r="L203" s="17"/>
      <c r="M203" s="17">
        <v>0</v>
      </c>
    </row>
    <row r="204" spans="1:13" s="5" customFormat="1" ht="23.25" thickBot="1" x14ac:dyDescent="0.3">
      <c r="A204" s="37"/>
      <c r="B204" s="32"/>
      <c r="C204" s="32"/>
      <c r="D204" s="16" t="s">
        <v>18</v>
      </c>
      <c r="E204" s="17">
        <v>0</v>
      </c>
      <c r="F204" s="20">
        <v>0</v>
      </c>
      <c r="G204" s="26"/>
      <c r="H204" s="32"/>
      <c r="I204" s="32"/>
      <c r="J204" s="32"/>
      <c r="K204" s="32"/>
      <c r="L204" s="17"/>
      <c r="M204" s="17">
        <v>0</v>
      </c>
    </row>
    <row r="205" spans="1:13" s="5" customFormat="1" ht="16.5" customHeight="1" thickTop="1" x14ac:dyDescent="0.25">
      <c r="A205" s="35" t="s">
        <v>70</v>
      </c>
      <c r="B205" s="32" t="s">
        <v>114</v>
      </c>
      <c r="C205" s="32" t="s">
        <v>120</v>
      </c>
      <c r="D205" s="16" t="s">
        <v>10</v>
      </c>
      <c r="E205" s="17">
        <f>E206</f>
        <v>0</v>
      </c>
      <c r="F205" s="17">
        <f>F206</f>
        <v>0</v>
      </c>
      <c r="G205" s="32" t="s">
        <v>8</v>
      </c>
      <c r="H205" s="32" t="s">
        <v>71</v>
      </c>
      <c r="I205" s="32" t="s">
        <v>33</v>
      </c>
      <c r="J205" s="32">
        <v>3</v>
      </c>
      <c r="K205" s="32">
        <v>0</v>
      </c>
      <c r="L205" s="40" t="s">
        <v>8</v>
      </c>
      <c r="M205" s="17">
        <f>M206</f>
        <v>12992272.65</v>
      </c>
    </row>
    <row r="206" spans="1:13" s="5" customFormat="1" ht="33.75" x14ac:dyDescent="0.25">
      <c r="A206" s="36"/>
      <c r="B206" s="32"/>
      <c r="C206" s="32"/>
      <c r="D206" s="16" t="s">
        <v>13</v>
      </c>
      <c r="E206" s="17">
        <f>SUM(E207:E211)</f>
        <v>0</v>
      </c>
      <c r="F206" s="17">
        <f>SUM(F207:F211)</f>
        <v>0</v>
      </c>
      <c r="G206" s="32"/>
      <c r="H206" s="32"/>
      <c r="I206" s="32"/>
      <c r="J206" s="32"/>
      <c r="K206" s="32"/>
      <c r="L206" s="40"/>
      <c r="M206" s="17">
        <f>SUM(M207:M211)</f>
        <v>12992272.65</v>
      </c>
    </row>
    <row r="207" spans="1:13" s="5" customFormat="1" ht="22.5" x14ac:dyDescent="0.25">
      <c r="A207" s="36"/>
      <c r="B207" s="32"/>
      <c r="C207" s="32"/>
      <c r="D207" s="16" t="s">
        <v>14</v>
      </c>
      <c r="E207" s="17">
        <v>0</v>
      </c>
      <c r="F207" s="20">
        <v>0</v>
      </c>
      <c r="G207" s="32"/>
      <c r="H207" s="32"/>
      <c r="I207" s="32"/>
      <c r="J207" s="32"/>
      <c r="K207" s="32"/>
      <c r="L207" s="40"/>
      <c r="M207" s="17">
        <v>12992272.65</v>
      </c>
    </row>
    <row r="208" spans="1:13" s="5" customFormat="1" ht="22.5" x14ac:dyDescent="0.25">
      <c r="A208" s="36"/>
      <c r="B208" s="32"/>
      <c r="C208" s="32"/>
      <c r="D208" s="16" t="s">
        <v>15</v>
      </c>
      <c r="E208" s="17">
        <v>0</v>
      </c>
      <c r="F208" s="20">
        <v>0</v>
      </c>
      <c r="G208" s="32"/>
      <c r="H208" s="32"/>
      <c r="I208" s="32"/>
      <c r="J208" s="32"/>
      <c r="K208" s="32"/>
      <c r="L208" s="40"/>
      <c r="M208" s="17">
        <v>0</v>
      </c>
    </row>
    <row r="209" spans="1:13" s="5" customFormat="1" ht="28.5" customHeight="1" x14ac:dyDescent="0.25">
      <c r="A209" s="36"/>
      <c r="B209" s="32"/>
      <c r="C209" s="32"/>
      <c r="D209" s="16" t="s">
        <v>72</v>
      </c>
      <c r="E209" s="17">
        <v>0</v>
      </c>
      <c r="F209" s="20">
        <v>0</v>
      </c>
      <c r="G209" s="32"/>
      <c r="H209" s="32" t="s">
        <v>115</v>
      </c>
      <c r="I209" s="32" t="s">
        <v>116</v>
      </c>
      <c r="J209" s="32">
        <v>17</v>
      </c>
      <c r="K209" s="32">
        <v>0</v>
      </c>
      <c r="L209" s="40"/>
      <c r="M209" s="17">
        <v>0</v>
      </c>
    </row>
    <row r="210" spans="1:13" s="5" customFormat="1" ht="22.5" x14ac:dyDescent="0.25">
      <c r="A210" s="36"/>
      <c r="B210" s="32"/>
      <c r="C210" s="32"/>
      <c r="D210" s="16" t="s">
        <v>73</v>
      </c>
      <c r="E210" s="17">
        <v>0</v>
      </c>
      <c r="F210" s="20">
        <v>0</v>
      </c>
      <c r="G210" s="32"/>
      <c r="H210" s="32"/>
      <c r="I210" s="32"/>
      <c r="J210" s="32"/>
      <c r="K210" s="32"/>
      <c r="L210" s="40"/>
      <c r="M210" s="17">
        <v>0</v>
      </c>
    </row>
    <row r="211" spans="1:13" s="5" customFormat="1" ht="22.5" x14ac:dyDescent="0.25">
      <c r="A211" s="36"/>
      <c r="B211" s="32"/>
      <c r="C211" s="32"/>
      <c r="D211" s="16" t="s">
        <v>18</v>
      </c>
      <c r="E211" s="17">
        <v>0</v>
      </c>
      <c r="F211" s="20">
        <v>0</v>
      </c>
      <c r="G211" s="32"/>
      <c r="H211" s="32"/>
      <c r="I211" s="32"/>
      <c r="J211" s="32"/>
      <c r="K211" s="32"/>
      <c r="L211" s="40"/>
      <c r="M211" s="17">
        <v>0</v>
      </c>
    </row>
    <row r="212" spans="1:13" s="5" customFormat="1" ht="34.5" thickBot="1" x14ac:dyDescent="0.3">
      <c r="A212" s="37"/>
      <c r="B212" s="32"/>
      <c r="C212" s="32"/>
      <c r="D212" s="16"/>
      <c r="E212" s="17"/>
      <c r="F212" s="20"/>
      <c r="G212" s="32"/>
      <c r="H212" s="27" t="s">
        <v>122</v>
      </c>
      <c r="I212" s="27"/>
      <c r="J212" s="27">
        <v>48</v>
      </c>
      <c r="K212" s="27">
        <v>0</v>
      </c>
      <c r="L212" s="17"/>
      <c r="M212" s="18" t="s">
        <v>108</v>
      </c>
    </row>
    <row r="213" spans="1:13" s="5" customFormat="1" ht="21.75" customHeight="1" thickTop="1" x14ac:dyDescent="0.25">
      <c r="A213" s="35" t="s">
        <v>74</v>
      </c>
      <c r="B213" s="32" t="s">
        <v>100</v>
      </c>
      <c r="C213" s="32" t="s">
        <v>55</v>
      </c>
      <c r="D213" s="16" t="s">
        <v>10</v>
      </c>
      <c r="E213" s="17">
        <f>E214</f>
        <v>28528296.199999999</v>
      </c>
      <c r="F213" s="17">
        <f>F214</f>
        <v>39608575</v>
      </c>
      <c r="G213" s="32"/>
      <c r="H213" s="32"/>
      <c r="I213" s="32"/>
      <c r="J213" s="32"/>
      <c r="K213" s="32"/>
      <c r="L213" s="40">
        <f>L214</f>
        <v>0</v>
      </c>
      <c r="M213" s="17">
        <f>M214</f>
        <v>99446151.599999994</v>
      </c>
    </row>
    <row r="214" spans="1:13" s="5" customFormat="1" ht="33.75" x14ac:dyDescent="0.25">
      <c r="A214" s="36"/>
      <c r="B214" s="32"/>
      <c r="C214" s="32"/>
      <c r="D214" s="16" t="s">
        <v>13</v>
      </c>
      <c r="E214" s="17">
        <f>SUM(E215:E218)</f>
        <v>28528296.199999999</v>
      </c>
      <c r="F214" s="17">
        <f>SUM(F215:F218)</f>
        <v>39608575</v>
      </c>
      <c r="G214" s="32"/>
      <c r="H214" s="32"/>
      <c r="I214" s="32"/>
      <c r="J214" s="32"/>
      <c r="K214" s="32"/>
      <c r="L214" s="40"/>
      <c r="M214" s="17">
        <f>SUM(M215:M218)</f>
        <v>99446151.599999994</v>
      </c>
    </row>
    <row r="215" spans="1:13" s="5" customFormat="1" ht="22.5" x14ac:dyDescent="0.25">
      <c r="A215" s="36"/>
      <c r="B215" s="32"/>
      <c r="C215" s="32"/>
      <c r="D215" s="16" t="s">
        <v>14</v>
      </c>
      <c r="E215" s="17">
        <f t="shared" ref="E215:F218" si="13">E221+E243</f>
        <v>28528296.199999999</v>
      </c>
      <c r="F215" s="17">
        <f t="shared" si="13"/>
        <v>39608575</v>
      </c>
      <c r="G215" s="32"/>
      <c r="H215" s="32"/>
      <c r="I215" s="32"/>
      <c r="J215" s="32"/>
      <c r="K215" s="32"/>
      <c r="L215" s="40"/>
      <c r="M215" s="17">
        <f>M221+M243</f>
        <v>99446151.599999994</v>
      </c>
    </row>
    <row r="216" spans="1:13" s="5" customFormat="1" ht="22.5" x14ac:dyDescent="0.25">
      <c r="A216" s="36"/>
      <c r="B216" s="32"/>
      <c r="C216" s="32"/>
      <c r="D216" s="16" t="s">
        <v>15</v>
      </c>
      <c r="E216" s="17">
        <f t="shared" si="13"/>
        <v>0</v>
      </c>
      <c r="F216" s="17">
        <f t="shared" si="13"/>
        <v>0</v>
      </c>
      <c r="G216" s="32"/>
      <c r="H216" s="32"/>
      <c r="I216" s="32"/>
      <c r="J216" s="32"/>
      <c r="K216" s="32"/>
      <c r="L216" s="40"/>
      <c r="M216" s="17">
        <f>M222+M244</f>
        <v>0</v>
      </c>
    </row>
    <row r="217" spans="1:13" s="5" customFormat="1" ht="45" x14ac:dyDescent="0.25">
      <c r="A217" s="36"/>
      <c r="B217" s="32"/>
      <c r="C217" s="32"/>
      <c r="D217" s="16" t="s">
        <v>17</v>
      </c>
      <c r="E217" s="17">
        <f t="shared" si="13"/>
        <v>0</v>
      </c>
      <c r="F217" s="17">
        <f t="shared" si="13"/>
        <v>0</v>
      </c>
      <c r="G217" s="32"/>
      <c r="H217" s="32"/>
      <c r="I217" s="32"/>
      <c r="J217" s="32"/>
      <c r="K217" s="32"/>
      <c r="L217" s="40"/>
      <c r="M217" s="17">
        <f>M223+M245</f>
        <v>0</v>
      </c>
    </row>
    <row r="218" spans="1:13" s="5" customFormat="1" ht="23.25" thickBot="1" x14ac:dyDescent="0.3">
      <c r="A218" s="37"/>
      <c r="B218" s="32"/>
      <c r="C218" s="32"/>
      <c r="D218" s="16" t="s">
        <v>18</v>
      </c>
      <c r="E218" s="17">
        <f t="shared" si="13"/>
        <v>0</v>
      </c>
      <c r="F218" s="17">
        <f t="shared" si="13"/>
        <v>0</v>
      </c>
      <c r="G218" s="32"/>
      <c r="H218" s="32"/>
      <c r="I218" s="32"/>
      <c r="J218" s="32"/>
      <c r="K218" s="32"/>
      <c r="L218" s="40"/>
      <c r="M218" s="17">
        <f>M224+M246</f>
        <v>0</v>
      </c>
    </row>
    <row r="219" spans="1:13" s="5" customFormat="1" ht="45" customHeight="1" thickTop="1" x14ac:dyDescent="0.25">
      <c r="A219" s="35" t="s">
        <v>75</v>
      </c>
      <c r="B219" s="32" t="s">
        <v>76</v>
      </c>
      <c r="C219" s="32" t="s">
        <v>55</v>
      </c>
      <c r="D219" s="16" t="s">
        <v>10</v>
      </c>
      <c r="E219" s="17">
        <f>E220</f>
        <v>28528296.199999999</v>
      </c>
      <c r="F219" s="17">
        <f>F220</f>
        <v>39608575</v>
      </c>
      <c r="G219" s="26"/>
      <c r="H219" s="32" t="s">
        <v>77</v>
      </c>
      <c r="I219" s="32" t="s">
        <v>12</v>
      </c>
      <c r="J219" s="32">
        <v>99</v>
      </c>
      <c r="K219" s="32">
        <v>99</v>
      </c>
      <c r="L219" s="40" t="s">
        <v>8</v>
      </c>
      <c r="M219" s="17">
        <f>M220</f>
        <v>98946151.599999994</v>
      </c>
    </row>
    <row r="220" spans="1:13" s="5" customFormat="1" ht="34.5" customHeight="1" x14ac:dyDescent="0.25">
      <c r="A220" s="36"/>
      <c r="B220" s="32"/>
      <c r="C220" s="32"/>
      <c r="D220" s="16" t="s">
        <v>13</v>
      </c>
      <c r="E220" s="17">
        <f>SUM(E221:E225)</f>
        <v>28528296.199999999</v>
      </c>
      <c r="F220" s="17">
        <f>SUM(F221:F225)</f>
        <v>39608575</v>
      </c>
      <c r="G220" s="32"/>
      <c r="H220" s="32"/>
      <c r="I220" s="32"/>
      <c r="J220" s="32"/>
      <c r="K220" s="32"/>
      <c r="L220" s="40"/>
      <c r="M220" s="17">
        <f>SUM(M221:M225)</f>
        <v>98946151.599999994</v>
      </c>
    </row>
    <row r="221" spans="1:13" s="5" customFormat="1" ht="22.5" x14ac:dyDescent="0.25">
      <c r="A221" s="36"/>
      <c r="B221" s="32"/>
      <c r="C221" s="32"/>
      <c r="D221" s="16" t="s">
        <v>14</v>
      </c>
      <c r="E221" s="17">
        <f>E229+E236</f>
        <v>28528296.199999999</v>
      </c>
      <c r="F221" s="17">
        <f>F229+F236</f>
        <v>39608575</v>
      </c>
      <c r="G221" s="32"/>
      <c r="H221" s="32"/>
      <c r="I221" s="32"/>
      <c r="J221" s="32"/>
      <c r="K221" s="32"/>
      <c r="L221" s="40"/>
      <c r="M221" s="17">
        <f>M229+M236</f>
        <v>98946151.599999994</v>
      </c>
    </row>
    <row r="222" spans="1:13" s="5" customFormat="1" x14ac:dyDescent="0.25">
      <c r="A222" s="36"/>
      <c r="B222" s="32"/>
      <c r="C222" s="32"/>
      <c r="D222" s="33" t="s">
        <v>15</v>
      </c>
      <c r="E222" s="40">
        <v>0</v>
      </c>
      <c r="F222" s="43">
        <f>F230+F237</f>
        <v>0</v>
      </c>
      <c r="G222" s="32"/>
      <c r="H222" s="32"/>
      <c r="I222" s="32"/>
      <c r="J222" s="32"/>
      <c r="K222" s="32"/>
      <c r="L222" s="40"/>
      <c r="M222" s="40">
        <v>0</v>
      </c>
    </row>
    <row r="223" spans="1:13" s="5" customFormat="1" x14ac:dyDescent="0.25">
      <c r="A223" s="36"/>
      <c r="B223" s="32"/>
      <c r="C223" s="32"/>
      <c r="D223" s="33"/>
      <c r="E223" s="40"/>
      <c r="F223" s="43"/>
      <c r="G223" s="32"/>
      <c r="H223" s="32" t="s">
        <v>78</v>
      </c>
      <c r="I223" s="32" t="s">
        <v>16</v>
      </c>
      <c r="J223" s="32">
        <v>26</v>
      </c>
      <c r="K223" s="32">
        <v>26</v>
      </c>
      <c r="L223" s="40"/>
      <c r="M223" s="40"/>
    </row>
    <row r="224" spans="1:13" s="5" customFormat="1" ht="45" x14ac:dyDescent="0.25">
      <c r="A224" s="36"/>
      <c r="B224" s="32"/>
      <c r="C224" s="32"/>
      <c r="D224" s="16" t="s">
        <v>17</v>
      </c>
      <c r="E224" s="17">
        <v>0</v>
      </c>
      <c r="F224" s="20">
        <v>0</v>
      </c>
      <c r="G224" s="32"/>
      <c r="H224" s="32"/>
      <c r="I224" s="32"/>
      <c r="J224" s="32"/>
      <c r="K224" s="32"/>
      <c r="L224" s="40"/>
      <c r="M224" s="17">
        <v>0</v>
      </c>
    </row>
    <row r="225" spans="1:13" s="5" customFormat="1" ht="23.25" thickBot="1" x14ac:dyDescent="0.3">
      <c r="A225" s="37"/>
      <c r="B225" s="32"/>
      <c r="C225" s="32"/>
      <c r="D225" s="16" t="s">
        <v>18</v>
      </c>
      <c r="E225" s="17">
        <v>0</v>
      </c>
      <c r="F225" s="20">
        <v>0</v>
      </c>
      <c r="G225" s="32"/>
      <c r="H225" s="32"/>
      <c r="I225" s="32"/>
      <c r="J225" s="32"/>
      <c r="K225" s="32"/>
      <c r="L225" s="40"/>
      <c r="M225" s="17">
        <v>0</v>
      </c>
    </row>
    <row r="226" spans="1:13" s="5" customFormat="1" ht="42.75" customHeight="1" thickTop="1" x14ac:dyDescent="0.25">
      <c r="A226" s="35" t="s">
        <v>79</v>
      </c>
      <c r="B226" s="32" t="s">
        <v>80</v>
      </c>
      <c r="C226" s="32" t="s">
        <v>55</v>
      </c>
      <c r="D226" s="16" t="s">
        <v>10</v>
      </c>
      <c r="E226" s="17">
        <f>E227</f>
        <v>28528296.199999999</v>
      </c>
      <c r="F226" s="17">
        <f>F227</f>
        <v>15890000</v>
      </c>
      <c r="G226" s="32"/>
      <c r="H226" s="32" t="s">
        <v>81</v>
      </c>
      <c r="I226" s="32" t="s">
        <v>16</v>
      </c>
      <c r="J226" s="32">
        <v>30</v>
      </c>
      <c r="K226" s="32">
        <v>30</v>
      </c>
      <c r="L226" s="40" t="s">
        <v>8</v>
      </c>
      <c r="M226" s="17">
        <f>M227</f>
        <v>49889001.600000001</v>
      </c>
    </row>
    <row r="227" spans="1:13" s="5" customFormat="1" ht="30.75" customHeight="1" x14ac:dyDescent="0.25">
      <c r="A227" s="36"/>
      <c r="B227" s="32"/>
      <c r="C227" s="32"/>
      <c r="D227" s="33" t="s">
        <v>13</v>
      </c>
      <c r="E227" s="40">
        <f>SUM(E229:E232)</f>
        <v>28528296.199999999</v>
      </c>
      <c r="F227" s="40">
        <f>SUM(F229:F232)</f>
        <v>15890000</v>
      </c>
      <c r="G227" s="32"/>
      <c r="H227" s="32"/>
      <c r="I227" s="32"/>
      <c r="J227" s="32"/>
      <c r="K227" s="32"/>
      <c r="L227" s="40"/>
      <c r="M227" s="40">
        <f>SUM(M229:M232)</f>
        <v>49889001.600000001</v>
      </c>
    </row>
    <row r="228" spans="1:13" s="5" customFormat="1" ht="34.5" customHeight="1" x14ac:dyDescent="0.25">
      <c r="A228" s="36"/>
      <c r="B228" s="32"/>
      <c r="C228" s="32"/>
      <c r="D228" s="33"/>
      <c r="E228" s="40"/>
      <c r="F228" s="40"/>
      <c r="G228" s="32"/>
      <c r="H228" s="32" t="s">
        <v>92</v>
      </c>
      <c r="I228" s="32" t="s">
        <v>16</v>
      </c>
      <c r="J228" s="32">
        <v>162790</v>
      </c>
      <c r="K228" s="32">
        <v>48429</v>
      </c>
      <c r="L228" s="40"/>
      <c r="M228" s="40"/>
    </row>
    <row r="229" spans="1:13" s="5" customFormat="1" ht="22.5" x14ac:dyDescent="0.25">
      <c r="A229" s="36"/>
      <c r="B229" s="32"/>
      <c r="C229" s="32"/>
      <c r="D229" s="16" t="s">
        <v>14</v>
      </c>
      <c r="E229" s="17">
        <v>28528296.199999999</v>
      </c>
      <c r="F229" s="28">
        <v>15890000</v>
      </c>
      <c r="G229" s="32"/>
      <c r="H229" s="32"/>
      <c r="I229" s="32"/>
      <c r="J229" s="32"/>
      <c r="K229" s="32"/>
      <c r="L229" s="40"/>
      <c r="M229" s="17">
        <v>49889001.600000001</v>
      </c>
    </row>
    <row r="230" spans="1:13" s="5" customFormat="1" ht="22.5" x14ac:dyDescent="0.25">
      <c r="A230" s="36"/>
      <c r="B230" s="32"/>
      <c r="C230" s="32"/>
      <c r="D230" s="16" t="s">
        <v>15</v>
      </c>
      <c r="E230" s="17">
        <v>0</v>
      </c>
      <c r="F230" s="28"/>
      <c r="G230" s="32"/>
      <c r="H230" s="32"/>
      <c r="I230" s="32"/>
      <c r="J230" s="32"/>
      <c r="K230" s="32"/>
      <c r="L230" s="40"/>
      <c r="M230" s="17">
        <v>0</v>
      </c>
    </row>
    <row r="231" spans="1:13" s="5" customFormat="1" ht="45" x14ac:dyDescent="0.25">
      <c r="A231" s="36"/>
      <c r="B231" s="32"/>
      <c r="C231" s="32"/>
      <c r="D231" s="16" t="s">
        <v>17</v>
      </c>
      <c r="E231" s="17">
        <v>0</v>
      </c>
      <c r="F231" s="28"/>
      <c r="G231" s="32"/>
      <c r="H231" s="32"/>
      <c r="I231" s="32"/>
      <c r="J231" s="32"/>
      <c r="K231" s="32"/>
      <c r="L231" s="40"/>
      <c r="M231" s="17">
        <v>0</v>
      </c>
    </row>
    <row r="232" spans="1:13" s="5" customFormat="1" ht="23.25" thickBot="1" x14ac:dyDescent="0.3">
      <c r="A232" s="37"/>
      <c r="B232" s="32"/>
      <c r="C232" s="32"/>
      <c r="D232" s="16" t="s">
        <v>18</v>
      </c>
      <c r="E232" s="17">
        <v>0</v>
      </c>
      <c r="F232" s="28"/>
      <c r="G232" s="32"/>
      <c r="H232" s="32"/>
      <c r="I232" s="32"/>
      <c r="J232" s="32"/>
      <c r="K232" s="32"/>
      <c r="L232" s="40"/>
      <c r="M232" s="17">
        <v>0</v>
      </c>
    </row>
    <row r="233" spans="1:13" s="5" customFormat="1" ht="19.5" customHeight="1" thickTop="1" x14ac:dyDescent="0.25">
      <c r="A233" s="41" t="s">
        <v>88</v>
      </c>
      <c r="B233" s="32" t="s">
        <v>121</v>
      </c>
      <c r="C233" s="32" t="s">
        <v>55</v>
      </c>
      <c r="D233" s="16" t="s">
        <v>10</v>
      </c>
      <c r="E233" s="17">
        <f>E235</f>
        <v>0</v>
      </c>
      <c r="F233" s="17">
        <f>F235</f>
        <v>23718575</v>
      </c>
      <c r="G233" s="32"/>
      <c r="H233" s="32" t="s">
        <v>93</v>
      </c>
      <c r="I233" s="32" t="s">
        <v>16</v>
      </c>
      <c r="J233" s="32">
        <v>312</v>
      </c>
      <c r="K233" s="32">
        <v>0</v>
      </c>
      <c r="L233" s="40" t="s">
        <v>8</v>
      </c>
      <c r="M233" s="17">
        <f>M235</f>
        <v>49057150</v>
      </c>
    </row>
    <row r="234" spans="1:13" s="5" customFormat="1" ht="0.75" hidden="1" customHeight="1" thickBot="1" x14ac:dyDescent="0.25">
      <c r="A234" s="41"/>
      <c r="B234" s="32"/>
      <c r="C234" s="32"/>
      <c r="D234" s="16" t="s">
        <v>13</v>
      </c>
      <c r="E234" s="17">
        <f>SUM(E236:E240)</f>
        <v>0</v>
      </c>
      <c r="F234" s="17">
        <f>SUM(F236:F240)</f>
        <v>23718575</v>
      </c>
      <c r="G234" s="32"/>
      <c r="H234" s="32"/>
      <c r="I234" s="32"/>
      <c r="J234" s="32"/>
      <c r="K234" s="32"/>
      <c r="L234" s="40"/>
      <c r="M234" s="17">
        <f>SUM(M236:M240)</f>
        <v>49057150</v>
      </c>
    </row>
    <row r="235" spans="1:13" s="5" customFormat="1" ht="34.5" customHeight="1" x14ac:dyDescent="0.25">
      <c r="A235" s="41"/>
      <c r="B235" s="32"/>
      <c r="C235" s="32"/>
      <c r="D235" s="26" t="s">
        <v>13</v>
      </c>
      <c r="E235" s="17">
        <f>SUM(E236:E240)</f>
        <v>0</v>
      </c>
      <c r="F235" s="17">
        <f>SUM(F236:F240)</f>
        <v>23718575</v>
      </c>
      <c r="G235" s="32"/>
      <c r="H235" s="32"/>
      <c r="I235" s="32"/>
      <c r="J235" s="32"/>
      <c r="K235" s="32"/>
      <c r="L235" s="40"/>
      <c r="M235" s="17">
        <f>SUM(M236:M240)</f>
        <v>49057150</v>
      </c>
    </row>
    <row r="236" spans="1:13" s="5" customFormat="1" ht="22.5" x14ac:dyDescent="0.25">
      <c r="A236" s="41"/>
      <c r="B236" s="32"/>
      <c r="C236" s="32"/>
      <c r="D236" s="16" t="s">
        <v>14</v>
      </c>
      <c r="E236" s="17">
        <v>0</v>
      </c>
      <c r="F236" s="20">
        <v>23718575</v>
      </c>
      <c r="G236" s="32"/>
      <c r="H236" s="32"/>
      <c r="I236" s="32"/>
      <c r="J236" s="32"/>
      <c r="K236" s="32"/>
      <c r="L236" s="40"/>
      <c r="M236" s="17">
        <v>49057150</v>
      </c>
    </row>
    <row r="237" spans="1:13" s="5" customFormat="1" ht="46.5" customHeight="1" x14ac:dyDescent="0.25">
      <c r="A237" s="41"/>
      <c r="B237" s="32"/>
      <c r="C237" s="32"/>
      <c r="D237" s="33" t="s">
        <v>15</v>
      </c>
      <c r="E237" s="39" t="s">
        <v>108</v>
      </c>
      <c r="F237" s="43">
        <v>0</v>
      </c>
      <c r="G237" s="32"/>
      <c r="H237" s="32"/>
      <c r="I237" s="32"/>
      <c r="J237" s="32"/>
      <c r="K237" s="32"/>
      <c r="L237" s="40"/>
      <c r="M237" s="39" t="s">
        <v>108</v>
      </c>
    </row>
    <row r="238" spans="1:13" s="5" customFormat="1" ht="15" hidden="1" customHeight="1" x14ac:dyDescent="0.25">
      <c r="A238" s="41"/>
      <c r="B238" s="32"/>
      <c r="C238" s="32"/>
      <c r="D238" s="33"/>
      <c r="E238" s="39"/>
      <c r="F238" s="43"/>
      <c r="G238" s="32"/>
      <c r="H238" s="32" t="s">
        <v>82</v>
      </c>
      <c r="I238" s="32" t="s">
        <v>16</v>
      </c>
      <c r="J238" s="32">
        <v>233</v>
      </c>
      <c r="K238" s="32">
        <v>0</v>
      </c>
      <c r="L238" s="40"/>
      <c r="M238" s="39"/>
    </row>
    <row r="239" spans="1:13" s="5" customFormat="1" ht="45" x14ac:dyDescent="0.25">
      <c r="A239" s="41"/>
      <c r="B239" s="32"/>
      <c r="C239" s="32"/>
      <c r="D239" s="16" t="s">
        <v>17</v>
      </c>
      <c r="E239" s="18">
        <v>0</v>
      </c>
      <c r="F239" s="20">
        <v>0</v>
      </c>
      <c r="G239" s="32"/>
      <c r="H239" s="32"/>
      <c r="I239" s="32"/>
      <c r="J239" s="32"/>
      <c r="K239" s="32"/>
      <c r="L239" s="40"/>
      <c r="M239" s="18">
        <v>0</v>
      </c>
    </row>
    <row r="240" spans="1:13" s="5" customFormat="1" ht="23.25" thickBot="1" x14ac:dyDescent="0.3">
      <c r="A240" s="42"/>
      <c r="B240" s="32"/>
      <c r="C240" s="32"/>
      <c r="D240" s="16" t="s">
        <v>18</v>
      </c>
      <c r="E240" s="17">
        <v>0</v>
      </c>
      <c r="F240" s="20">
        <v>0</v>
      </c>
      <c r="G240" s="32"/>
      <c r="H240" s="32"/>
      <c r="I240" s="32"/>
      <c r="J240" s="32"/>
      <c r="K240" s="32"/>
      <c r="L240" s="40"/>
      <c r="M240" s="17">
        <v>0</v>
      </c>
    </row>
    <row r="241" spans="1:13" s="5" customFormat="1" ht="22.5" customHeight="1" thickTop="1" x14ac:dyDescent="0.25">
      <c r="A241" s="35" t="s">
        <v>83</v>
      </c>
      <c r="B241" s="32" t="s">
        <v>84</v>
      </c>
      <c r="C241" s="32" t="s">
        <v>55</v>
      </c>
      <c r="D241" s="16" t="s">
        <v>10</v>
      </c>
      <c r="E241" s="17">
        <f>E242</f>
        <v>0</v>
      </c>
      <c r="F241" s="17">
        <f>F242</f>
        <v>0</v>
      </c>
      <c r="G241" s="32" t="s">
        <v>8</v>
      </c>
      <c r="H241" s="33"/>
      <c r="I241" s="32"/>
      <c r="J241" s="32"/>
      <c r="K241" s="32"/>
      <c r="L241" s="40" t="s">
        <v>8</v>
      </c>
      <c r="M241" s="17">
        <f>M242</f>
        <v>500000</v>
      </c>
    </row>
    <row r="242" spans="1:13" s="5" customFormat="1" ht="33.75" x14ac:dyDescent="0.25">
      <c r="A242" s="36"/>
      <c r="B242" s="32"/>
      <c r="C242" s="32"/>
      <c r="D242" s="16" t="s">
        <v>13</v>
      </c>
      <c r="E242" s="17">
        <f>SUM(E243:E246)</f>
        <v>0</v>
      </c>
      <c r="F242" s="17">
        <f>SUM(F243:F246)</f>
        <v>0</v>
      </c>
      <c r="G242" s="32"/>
      <c r="H242" s="33"/>
      <c r="I242" s="32"/>
      <c r="J242" s="32"/>
      <c r="K242" s="32"/>
      <c r="L242" s="40"/>
      <c r="M242" s="17">
        <f>SUM(M243:M246)</f>
        <v>500000</v>
      </c>
    </row>
    <row r="243" spans="1:13" s="5" customFormat="1" ht="22.5" x14ac:dyDescent="0.25">
      <c r="A243" s="36"/>
      <c r="B243" s="32"/>
      <c r="C243" s="32"/>
      <c r="D243" s="16" t="s">
        <v>14</v>
      </c>
      <c r="E243" s="17">
        <f>E249</f>
        <v>0</v>
      </c>
      <c r="F243" s="17">
        <v>0</v>
      </c>
      <c r="G243" s="32"/>
      <c r="H243" s="33"/>
      <c r="I243" s="32"/>
      <c r="J243" s="32"/>
      <c r="K243" s="32"/>
      <c r="L243" s="40"/>
      <c r="M243" s="17">
        <f>M249</f>
        <v>500000</v>
      </c>
    </row>
    <row r="244" spans="1:13" s="5" customFormat="1" ht="22.5" x14ac:dyDescent="0.25">
      <c r="A244" s="36"/>
      <c r="B244" s="32"/>
      <c r="C244" s="32"/>
      <c r="D244" s="16" t="s">
        <v>15</v>
      </c>
      <c r="E244" s="17">
        <f t="shared" ref="E244:F246" si="14">E250</f>
        <v>0</v>
      </c>
      <c r="F244" s="17">
        <f t="shared" si="14"/>
        <v>0</v>
      </c>
      <c r="G244" s="32"/>
      <c r="H244" s="33"/>
      <c r="I244" s="32"/>
      <c r="J244" s="32"/>
      <c r="K244" s="32"/>
      <c r="L244" s="40"/>
      <c r="M244" s="17">
        <f t="shared" ref="M244" si="15">M250</f>
        <v>0</v>
      </c>
    </row>
    <row r="245" spans="1:13" s="5" customFormat="1" ht="45" x14ac:dyDescent="0.25">
      <c r="A245" s="36"/>
      <c r="B245" s="32"/>
      <c r="C245" s="32"/>
      <c r="D245" s="16" t="s">
        <v>17</v>
      </c>
      <c r="E245" s="17">
        <f t="shared" si="14"/>
        <v>0</v>
      </c>
      <c r="F245" s="17">
        <f t="shared" si="14"/>
        <v>0</v>
      </c>
      <c r="G245" s="32"/>
      <c r="H245" s="33"/>
      <c r="I245" s="32"/>
      <c r="J245" s="32"/>
      <c r="K245" s="32"/>
      <c r="L245" s="40"/>
      <c r="M245" s="17">
        <f t="shared" ref="M245" si="16">M251</f>
        <v>0</v>
      </c>
    </row>
    <row r="246" spans="1:13" s="5" customFormat="1" ht="23.25" thickBot="1" x14ac:dyDescent="0.3">
      <c r="A246" s="37"/>
      <c r="B246" s="32"/>
      <c r="C246" s="32"/>
      <c r="D246" s="16" t="s">
        <v>18</v>
      </c>
      <c r="E246" s="17">
        <f t="shared" si="14"/>
        <v>0</v>
      </c>
      <c r="F246" s="17">
        <f t="shared" si="14"/>
        <v>0</v>
      </c>
      <c r="G246" s="32"/>
      <c r="H246" s="33"/>
      <c r="I246" s="32"/>
      <c r="J246" s="32"/>
      <c r="K246" s="32"/>
      <c r="L246" s="40"/>
      <c r="M246" s="17">
        <f t="shared" ref="M246" si="17">M252</f>
        <v>0</v>
      </c>
    </row>
    <row r="247" spans="1:13" s="5" customFormat="1" ht="15.75" customHeight="1" thickTop="1" x14ac:dyDescent="0.25">
      <c r="A247" s="56" t="s">
        <v>87</v>
      </c>
      <c r="B247" s="32" t="s">
        <v>85</v>
      </c>
      <c r="C247" s="32" t="s">
        <v>55</v>
      </c>
      <c r="D247" s="16" t="s">
        <v>10</v>
      </c>
      <c r="E247" s="17">
        <f>E248</f>
        <v>0</v>
      </c>
      <c r="F247" s="17">
        <f>F248</f>
        <v>0</v>
      </c>
      <c r="G247" s="32" t="s">
        <v>8</v>
      </c>
      <c r="H247" s="32" t="s">
        <v>86</v>
      </c>
      <c r="I247" s="32" t="s">
        <v>33</v>
      </c>
      <c r="J247" s="32" t="s">
        <v>108</v>
      </c>
      <c r="K247" s="32" t="s">
        <v>108</v>
      </c>
      <c r="L247" s="40" t="s">
        <v>8</v>
      </c>
      <c r="M247" s="17">
        <f>M248</f>
        <v>500000</v>
      </c>
    </row>
    <row r="248" spans="1:13" s="5" customFormat="1" ht="33.75" x14ac:dyDescent="0.25">
      <c r="A248" s="41"/>
      <c r="B248" s="32"/>
      <c r="C248" s="32"/>
      <c r="D248" s="16" t="s">
        <v>13</v>
      </c>
      <c r="E248" s="17">
        <f>SUM(E249:E252)</f>
        <v>0</v>
      </c>
      <c r="F248" s="17">
        <f>SUM(F249:F252)</f>
        <v>0</v>
      </c>
      <c r="G248" s="32"/>
      <c r="H248" s="32"/>
      <c r="I248" s="32"/>
      <c r="J248" s="32"/>
      <c r="K248" s="32"/>
      <c r="L248" s="40"/>
      <c r="M248" s="17">
        <f>SUM(M249:M252)</f>
        <v>500000</v>
      </c>
    </row>
    <row r="249" spans="1:13" s="5" customFormat="1" ht="22.5" x14ac:dyDescent="0.25">
      <c r="A249" s="41"/>
      <c r="B249" s="32"/>
      <c r="C249" s="32"/>
      <c r="D249" s="16" t="s">
        <v>14</v>
      </c>
      <c r="E249" s="17">
        <v>0</v>
      </c>
      <c r="F249" s="20">
        <v>0</v>
      </c>
      <c r="G249" s="32"/>
      <c r="H249" s="32"/>
      <c r="I249" s="32"/>
      <c r="J249" s="32"/>
      <c r="K249" s="32"/>
      <c r="L249" s="40"/>
      <c r="M249" s="17">
        <v>500000</v>
      </c>
    </row>
    <row r="250" spans="1:13" s="5" customFormat="1" ht="22.5" x14ac:dyDescent="0.25">
      <c r="A250" s="41"/>
      <c r="B250" s="32"/>
      <c r="C250" s="32"/>
      <c r="D250" s="16" t="s">
        <v>15</v>
      </c>
      <c r="E250" s="17">
        <v>0</v>
      </c>
      <c r="F250" s="20">
        <v>0</v>
      </c>
      <c r="G250" s="32"/>
      <c r="H250" s="32"/>
      <c r="I250" s="32"/>
      <c r="J250" s="32"/>
      <c r="K250" s="32"/>
      <c r="L250" s="40"/>
      <c r="M250" s="17">
        <v>0</v>
      </c>
    </row>
    <row r="251" spans="1:13" s="5" customFormat="1" ht="45" x14ac:dyDescent="0.25">
      <c r="A251" s="41"/>
      <c r="B251" s="32"/>
      <c r="C251" s="32"/>
      <c r="D251" s="16" t="s">
        <v>17</v>
      </c>
      <c r="E251" s="17">
        <v>0</v>
      </c>
      <c r="F251" s="20">
        <v>0</v>
      </c>
      <c r="G251" s="32"/>
      <c r="H251" s="32"/>
      <c r="I251" s="32"/>
      <c r="J251" s="32"/>
      <c r="K251" s="32"/>
      <c r="L251" s="40"/>
      <c r="M251" s="17">
        <v>0</v>
      </c>
    </row>
    <row r="252" spans="1:13" s="5" customFormat="1" ht="23.25" thickBot="1" x14ac:dyDescent="0.3">
      <c r="A252" s="42"/>
      <c r="B252" s="32"/>
      <c r="C252" s="32"/>
      <c r="D252" s="16" t="s">
        <v>18</v>
      </c>
      <c r="E252" s="17">
        <v>0</v>
      </c>
      <c r="F252" s="20">
        <v>0</v>
      </c>
      <c r="G252" s="32"/>
      <c r="H252" s="32"/>
      <c r="I252" s="32"/>
      <c r="J252" s="32"/>
      <c r="K252" s="32"/>
      <c r="L252" s="40"/>
      <c r="M252" s="17">
        <v>0</v>
      </c>
    </row>
    <row r="253" spans="1:13" s="5" customFormat="1" ht="6" customHeight="1" thickTop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6"/>
    </row>
    <row r="254" spans="1:13" s="5" customFormat="1" ht="11.25" hidden="1" customHeight="1" x14ac:dyDescent="0.25">
      <c r="A254" s="3" t="s">
        <v>96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3" s="5" customFormat="1" ht="15" hidden="1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3" s="5" customFormat="1" ht="37.5" customHeight="1" x14ac:dyDescent="0.25">
      <c r="A256" s="4" t="s">
        <v>8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 spans="1:12" s="5" customFormat="1" ht="78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 spans="1:12" s="5" customForma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s="5" customForma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s="5" customForma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s="5" customForma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s="5" customForma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s="5" customForma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s="5" customForma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s="5" customForma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5" customForma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s="5" customForma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s="5" customForma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s="5" customForma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s="5" customForma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s="5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s="5" customForma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s="5" customForma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s="5" customForma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s="5" customForma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s="5" customForma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s="5" customForma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s="5" customForma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s="5" customForma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s="5" customForma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s="5" customForma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s="5" customForma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s="5" customForma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</sheetData>
  <mergeCells count="423">
    <mergeCell ref="G137:G148"/>
    <mergeCell ref="L137:L148"/>
    <mergeCell ref="D140:D141"/>
    <mergeCell ref="E140:E141"/>
    <mergeCell ref="F140:F141"/>
    <mergeCell ref="D143:D148"/>
    <mergeCell ref="E143:E148"/>
    <mergeCell ref="F143:F148"/>
    <mergeCell ref="I125:I128"/>
    <mergeCell ref="J125:J128"/>
    <mergeCell ref="K125:K128"/>
    <mergeCell ref="D128:D129"/>
    <mergeCell ref="E128:E129"/>
    <mergeCell ref="F128:F129"/>
    <mergeCell ref="D131:D136"/>
    <mergeCell ref="E131:E136"/>
    <mergeCell ref="F131:F136"/>
    <mergeCell ref="G125:G136"/>
    <mergeCell ref="A125:A131"/>
    <mergeCell ref="B125:B136"/>
    <mergeCell ref="C125:C136"/>
    <mergeCell ref="K113:K124"/>
    <mergeCell ref="L125:L136"/>
    <mergeCell ref="I129:I136"/>
    <mergeCell ref="J129:J136"/>
    <mergeCell ref="K129:K136"/>
    <mergeCell ref="L113:L124"/>
    <mergeCell ref="D116:D117"/>
    <mergeCell ref="E116:E117"/>
    <mergeCell ref="F116:F117"/>
    <mergeCell ref="A199:A204"/>
    <mergeCell ref="H205:H208"/>
    <mergeCell ref="I205:I208"/>
    <mergeCell ref="J205:J208"/>
    <mergeCell ref="K205:K208"/>
    <mergeCell ref="C199:C204"/>
    <mergeCell ref="B199:B204"/>
    <mergeCell ref="H199:H204"/>
    <mergeCell ref="I199:I204"/>
    <mergeCell ref="J199:J204"/>
    <mergeCell ref="K199:K204"/>
    <mergeCell ref="A205:A212"/>
    <mergeCell ref="B205:B212"/>
    <mergeCell ref="M188:M189"/>
    <mergeCell ref="J149:J154"/>
    <mergeCell ref="K149:K154"/>
    <mergeCell ref="H155:H160"/>
    <mergeCell ref="I155:I160"/>
    <mergeCell ref="J155:J160"/>
    <mergeCell ref="K155:K160"/>
    <mergeCell ref="H193:H198"/>
    <mergeCell ref="I193:I198"/>
    <mergeCell ref="M10:M14"/>
    <mergeCell ref="M30:M31"/>
    <mergeCell ref="M33:M34"/>
    <mergeCell ref="M37:M38"/>
    <mergeCell ref="M40:M41"/>
    <mergeCell ref="M104:M105"/>
    <mergeCell ref="M107:M112"/>
    <mergeCell ref="M93:M95"/>
    <mergeCell ref="M161:M174"/>
    <mergeCell ref="M116:M117"/>
    <mergeCell ref="M119:M124"/>
    <mergeCell ref="M140:M141"/>
    <mergeCell ref="M143:M148"/>
    <mergeCell ref="M128:M129"/>
    <mergeCell ref="M131:M136"/>
    <mergeCell ref="M222:M223"/>
    <mergeCell ref="M227:M228"/>
    <mergeCell ref="M237:M238"/>
    <mergeCell ref="M3:M5"/>
    <mergeCell ref="B23:B28"/>
    <mergeCell ref="C23:C28"/>
    <mergeCell ref="A226:A232"/>
    <mergeCell ref="A149:A154"/>
    <mergeCell ref="A93:A100"/>
    <mergeCell ref="A87:A92"/>
    <mergeCell ref="A101:A107"/>
    <mergeCell ref="C75:C80"/>
    <mergeCell ref="A75:A86"/>
    <mergeCell ref="A57:A62"/>
    <mergeCell ref="A23:A28"/>
    <mergeCell ref="A29:A36"/>
    <mergeCell ref="B29:B36"/>
    <mergeCell ref="C29:C36"/>
    <mergeCell ref="A45:A50"/>
    <mergeCell ref="L226:L232"/>
    <mergeCell ref="G233:G240"/>
    <mergeCell ref="L233:L240"/>
    <mergeCell ref="C233:C240"/>
    <mergeCell ref="C226:C232"/>
    <mergeCell ref="J209:J211"/>
    <mergeCell ref="K209:K211"/>
    <mergeCell ref="I186:I188"/>
    <mergeCell ref="H223:H225"/>
    <mergeCell ref="I219:I222"/>
    <mergeCell ref="J219:J222"/>
    <mergeCell ref="K219:K222"/>
    <mergeCell ref="K223:K225"/>
    <mergeCell ref="J223:J225"/>
    <mergeCell ref="L241:L246"/>
    <mergeCell ref="G247:G252"/>
    <mergeCell ref="L247:L252"/>
    <mergeCell ref="K101:K104"/>
    <mergeCell ref="H101:H104"/>
    <mergeCell ref="G101:G112"/>
    <mergeCell ref="H105:H112"/>
    <mergeCell ref="I105:I112"/>
    <mergeCell ref="J105:J112"/>
    <mergeCell ref="L186:L192"/>
    <mergeCell ref="L193:L198"/>
    <mergeCell ref="L149:L154"/>
    <mergeCell ref="G155:G160"/>
    <mergeCell ref="L155:L160"/>
    <mergeCell ref="G149:G154"/>
    <mergeCell ref="L161:L179"/>
    <mergeCell ref="L180:L185"/>
    <mergeCell ref="L101:L112"/>
    <mergeCell ref="H149:H154"/>
    <mergeCell ref="I149:I154"/>
    <mergeCell ref="L205:L211"/>
    <mergeCell ref="L213:L218"/>
    <mergeCell ref="L219:L225"/>
    <mergeCell ref="J161:J179"/>
    <mergeCell ref="K20:K22"/>
    <mergeCell ref="H23:H28"/>
    <mergeCell ref="I23:I28"/>
    <mergeCell ref="K11:K16"/>
    <mergeCell ref="K23:K28"/>
    <mergeCell ref="J29:J33"/>
    <mergeCell ref="I29:I33"/>
    <mergeCell ref="I34:I36"/>
    <mergeCell ref="J23:J28"/>
    <mergeCell ref="H11:H16"/>
    <mergeCell ref="G205:G212"/>
    <mergeCell ref="A241:A246"/>
    <mergeCell ref="I241:I246"/>
    <mergeCell ref="C241:C246"/>
    <mergeCell ref="H125:H128"/>
    <mergeCell ref="K105:K112"/>
    <mergeCell ref="C149:C154"/>
    <mergeCell ref="A51:A56"/>
    <mergeCell ref="B93:B100"/>
    <mergeCell ref="D93:D95"/>
    <mergeCell ref="D107:D112"/>
    <mergeCell ref="B51:B56"/>
    <mergeCell ref="G75:G86"/>
    <mergeCell ref="G69:G74"/>
    <mergeCell ref="K69:K74"/>
    <mergeCell ref="H81:H86"/>
    <mergeCell ref="J69:J74"/>
    <mergeCell ref="K51:K56"/>
    <mergeCell ref="I98:I100"/>
    <mergeCell ref="J98:J100"/>
    <mergeCell ref="K98:K100"/>
    <mergeCell ref="J213:J218"/>
    <mergeCell ref="H209:H211"/>
    <mergeCell ref="I209:I211"/>
    <mergeCell ref="L7:L16"/>
    <mergeCell ref="G17:G22"/>
    <mergeCell ref="L17:L22"/>
    <mergeCell ref="G23:G28"/>
    <mergeCell ref="L23:L28"/>
    <mergeCell ref="G29:G36"/>
    <mergeCell ref="L29:L36"/>
    <mergeCell ref="G37:G44"/>
    <mergeCell ref="A247:A252"/>
    <mergeCell ref="B101:B112"/>
    <mergeCell ref="C101:C112"/>
    <mergeCell ref="B75:B86"/>
    <mergeCell ref="I161:I179"/>
    <mergeCell ref="I223:I225"/>
    <mergeCell ref="H213:H218"/>
    <mergeCell ref="I213:I218"/>
    <mergeCell ref="G213:G218"/>
    <mergeCell ref="G226:G232"/>
    <mergeCell ref="D237:D238"/>
    <mergeCell ref="F237:F238"/>
    <mergeCell ref="F227:F228"/>
    <mergeCell ref="I228:I232"/>
    <mergeCell ref="I233:I237"/>
    <mergeCell ref="H233:H237"/>
    <mergeCell ref="L87:L92"/>
    <mergeCell ref="G93:G100"/>
    <mergeCell ref="A37:A44"/>
    <mergeCell ref="B37:B44"/>
    <mergeCell ref="B69:B74"/>
    <mergeCell ref="C69:C74"/>
    <mergeCell ref="I63:I68"/>
    <mergeCell ref="J63:J68"/>
    <mergeCell ref="K63:K68"/>
    <mergeCell ref="L63:L68"/>
    <mergeCell ref="L45:L50"/>
    <mergeCell ref="L57:L62"/>
    <mergeCell ref="L75:L86"/>
    <mergeCell ref="L69:L74"/>
    <mergeCell ref="L51:L56"/>
    <mergeCell ref="H48:H50"/>
    <mergeCell ref="I48:I50"/>
    <mergeCell ref="J48:J50"/>
    <mergeCell ref="G45:G50"/>
    <mergeCell ref="H45:H47"/>
    <mergeCell ref="I45:I47"/>
    <mergeCell ref="L37:L44"/>
    <mergeCell ref="L93:L100"/>
    <mergeCell ref="B57:B62"/>
    <mergeCell ref="K3:K5"/>
    <mergeCell ref="C3:C5"/>
    <mergeCell ref="D3:D5"/>
    <mergeCell ref="E3:E5"/>
    <mergeCell ref="F3:F5"/>
    <mergeCell ref="G3:G5"/>
    <mergeCell ref="H3:H5"/>
    <mergeCell ref="L3:L5"/>
    <mergeCell ref="A1:A2"/>
    <mergeCell ref="B1:L1"/>
    <mergeCell ref="B2:L2"/>
    <mergeCell ref="I3:I5"/>
    <mergeCell ref="J3:J5"/>
    <mergeCell ref="B113:B124"/>
    <mergeCell ref="E37:E38"/>
    <mergeCell ref="F37:F38"/>
    <mergeCell ref="H37:H44"/>
    <mergeCell ref="D33:D34"/>
    <mergeCell ref="E30:E31"/>
    <mergeCell ref="G57:G62"/>
    <mergeCell ref="I7:I10"/>
    <mergeCell ref="J7:J10"/>
    <mergeCell ref="H29:H33"/>
    <mergeCell ref="D119:D124"/>
    <mergeCell ref="E119:E124"/>
    <mergeCell ref="F119:F124"/>
    <mergeCell ref="C57:C62"/>
    <mergeCell ref="A7:A16"/>
    <mergeCell ref="H17:H19"/>
    <mergeCell ref="H20:H22"/>
    <mergeCell ref="D10:D14"/>
    <mergeCell ref="C7:C16"/>
    <mergeCell ref="C17:C22"/>
    <mergeCell ref="C113:C124"/>
    <mergeCell ref="H113:H124"/>
    <mergeCell ref="E104:E105"/>
    <mergeCell ref="F104:F105"/>
    <mergeCell ref="A63:A68"/>
    <mergeCell ref="B63:B68"/>
    <mergeCell ref="C63:C68"/>
    <mergeCell ref="G63:G68"/>
    <mergeCell ref="H63:H68"/>
    <mergeCell ref="F40:F41"/>
    <mergeCell ref="F30:F31"/>
    <mergeCell ref="H75:H80"/>
    <mergeCell ref="E33:E34"/>
    <mergeCell ref="E10:E14"/>
    <mergeCell ref="F10:F14"/>
    <mergeCell ref="H7:H10"/>
    <mergeCell ref="H87:H92"/>
    <mergeCell ref="A17:A22"/>
    <mergeCell ref="B7:B16"/>
    <mergeCell ref="G7:G16"/>
    <mergeCell ref="K75:K80"/>
    <mergeCell ref="I69:I74"/>
    <mergeCell ref="I37:I44"/>
    <mergeCell ref="J37:J44"/>
    <mergeCell ref="K7:K10"/>
    <mergeCell ref="K34:K36"/>
    <mergeCell ref="J75:J80"/>
    <mergeCell ref="I75:I80"/>
    <mergeCell ref="I11:I16"/>
    <mergeCell ref="J11:J16"/>
    <mergeCell ref="I17:I19"/>
    <mergeCell ref="I20:I22"/>
    <mergeCell ref="J17:J19"/>
    <mergeCell ref="J20:J22"/>
    <mergeCell ref="J51:J56"/>
    <mergeCell ref="B17:B22"/>
    <mergeCell ref="D30:D31"/>
    <mergeCell ref="F33:F34"/>
    <mergeCell ref="H34:H36"/>
    <mergeCell ref="C51:C56"/>
    <mergeCell ref="K29:K33"/>
    <mergeCell ref="K17:K19"/>
    <mergeCell ref="A137:A143"/>
    <mergeCell ref="B137:B148"/>
    <mergeCell ref="C137:C148"/>
    <mergeCell ref="J101:J104"/>
    <mergeCell ref="F107:F112"/>
    <mergeCell ref="J45:J47"/>
    <mergeCell ref="K87:K92"/>
    <mergeCell ref="I81:I86"/>
    <mergeCell ref="A155:A160"/>
    <mergeCell ref="J81:J86"/>
    <mergeCell ref="K81:K86"/>
    <mergeCell ref="K93:K97"/>
    <mergeCell ref="F93:F95"/>
    <mergeCell ref="H93:H97"/>
    <mergeCell ref="I93:I97"/>
    <mergeCell ref="J93:J97"/>
    <mergeCell ref="G87:G92"/>
    <mergeCell ref="G113:G124"/>
    <mergeCell ref="H98:H100"/>
    <mergeCell ref="D104:D105"/>
    <mergeCell ref="A69:A74"/>
    <mergeCell ref="C87:C92"/>
    <mergeCell ref="C93:C100"/>
    <mergeCell ref="A113:A119"/>
    <mergeCell ref="D40:D41"/>
    <mergeCell ref="E40:E41"/>
    <mergeCell ref="B45:B50"/>
    <mergeCell ref="C45:C50"/>
    <mergeCell ref="C81:C86"/>
    <mergeCell ref="E93:E95"/>
    <mergeCell ref="B87:B92"/>
    <mergeCell ref="E107:E112"/>
    <mergeCell ref="I101:I104"/>
    <mergeCell ref="C37:C44"/>
    <mergeCell ref="D37:D38"/>
    <mergeCell ref="G51:G56"/>
    <mergeCell ref="A161:A179"/>
    <mergeCell ref="B193:B198"/>
    <mergeCell ref="A193:A198"/>
    <mergeCell ref="C193:C198"/>
    <mergeCell ref="J186:J188"/>
    <mergeCell ref="F161:F174"/>
    <mergeCell ref="B180:B185"/>
    <mergeCell ref="G161:G179"/>
    <mergeCell ref="G180:G185"/>
    <mergeCell ref="G186:G192"/>
    <mergeCell ref="G193:G198"/>
    <mergeCell ref="H161:H179"/>
    <mergeCell ref="C180:C185"/>
    <mergeCell ref="A186:A192"/>
    <mergeCell ref="B186:B192"/>
    <mergeCell ref="C186:C192"/>
    <mergeCell ref="B161:B179"/>
    <mergeCell ref="C161:C179"/>
    <mergeCell ref="D161:D174"/>
    <mergeCell ref="E161:E174"/>
    <mergeCell ref="F188:F189"/>
    <mergeCell ref="A180:A185"/>
    <mergeCell ref="H186:H188"/>
    <mergeCell ref="A219:A225"/>
    <mergeCell ref="H189:H192"/>
    <mergeCell ref="I189:I192"/>
    <mergeCell ref="J189:J192"/>
    <mergeCell ref="J233:J237"/>
    <mergeCell ref="E237:E238"/>
    <mergeCell ref="H238:H240"/>
    <mergeCell ref="I238:I240"/>
    <mergeCell ref="H226:H227"/>
    <mergeCell ref="I226:I227"/>
    <mergeCell ref="E227:E228"/>
    <mergeCell ref="B219:B225"/>
    <mergeCell ref="C219:C225"/>
    <mergeCell ref="H219:H222"/>
    <mergeCell ref="A233:A240"/>
    <mergeCell ref="B226:B232"/>
    <mergeCell ref="D227:D228"/>
    <mergeCell ref="D188:D189"/>
    <mergeCell ref="E188:E189"/>
    <mergeCell ref="D222:D223"/>
    <mergeCell ref="F222:F223"/>
    <mergeCell ref="A213:A218"/>
    <mergeCell ref="B213:B218"/>
    <mergeCell ref="C213:C218"/>
    <mergeCell ref="I87:I92"/>
    <mergeCell ref="J87:J92"/>
    <mergeCell ref="C247:C252"/>
    <mergeCell ref="B247:B252"/>
    <mergeCell ref="H247:H252"/>
    <mergeCell ref="I247:I252"/>
    <mergeCell ref="J247:J252"/>
    <mergeCell ref="B233:B240"/>
    <mergeCell ref="H228:H232"/>
    <mergeCell ref="H180:H182"/>
    <mergeCell ref="I180:I182"/>
    <mergeCell ref="H183:H185"/>
    <mergeCell ref="I183:I185"/>
    <mergeCell ref="J180:J182"/>
    <mergeCell ref="J183:J185"/>
    <mergeCell ref="I113:I124"/>
    <mergeCell ref="J113:J124"/>
    <mergeCell ref="J193:J198"/>
    <mergeCell ref="J238:J240"/>
    <mergeCell ref="J226:J227"/>
    <mergeCell ref="J228:J232"/>
    <mergeCell ref="J241:J246"/>
    <mergeCell ref="H137:H148"/>
    <mergeCell ref="I137:I148"/>
    <mergeCell ref="K45:K47"/>
    <mergeCell ref="J34:J36"/>
    <mergeCell ref="H57:H62"/>
    <mergeCell ref="I57:I62"/>
    <mergeCell ref="J57:J62"/>
    <mergeCell ref="K57:K62"/>
    <mergeCell ref="H51:H56"/>
    <mergeCell ref="I51:I56"/>
    <mergeCell ref="H69:H74"/>
    <mergeCell ref="K48:K50"/>
    <mergeCell ref="K37:K44"/>
    <mergeCell ref="J137:J148"/>
    <mergeCell ref="K137:K148"/>
    <mergeCell ref="K247:K252"/>
    <mergeCell ref="B241:B246"/>
    <mergeCell ref="H241:H246"/>
    <mergeCell ref="G241:G246"/>
    <mergeCell ref="K241:K246"/>
    <mergeCell ref="B149:B154"/>
    <mergeCell ref="K213:K218"/>
    <mergeCell ref="K161:K179"/>
    <mergeCell ref="K189:K192"/>
    <mergeCell ref="K180:K182"/>
    <mergeCell ref="K183:K185"/>
    <mergeCell ref="K193:K198"/>
    <mergeCell ref="K233:K237"/>
    <mergeCell ref="K226:K227"/>
    <mergeCell ref="K228:K232"/>
    <mergeCell ref="K238:K240"/>
    <mergeCell ref="B155:B160"/>
    <mergeCell ref="C155:C160"/>
    <mergeCell ref="K186:K188"/>
    <mergeCell ref="E222:E223"/>
    <mergeCell ref="G220:G225"/>
    <mergeCell ref="C205:C212"/>
  </mergeCells>
  <printOptions horizontalCentered="1"/>
  <pageMargins left="0.31496062992125984" right="0.11811023622047245" top="0.39370078740157483" bottom="0.39370078740157483" header="0.11811023622047245" footer="0.11811023622047245"/>
  <pageSetup paperSize="9" scale="79" fitToHeight="0" orientation="landscape" r:id="rId1"/>
  <rowBreaks count="13" manualBreakCount="13">
    <brk id="22" max="16383" man="1"/>
    <brk id="44" max="16383" man="1"/>
    <brk id="68" max="16383" man="1"/>
    <brk id="92" max="16383" man="1"/>
    <brk id="112" max="16383" man="1"/>
    <brk id="136" max="16383" man="1"/>
    <brk id="148" max="16383" man="1"/>
    <brk id="160" max="16383" man="1"/>
    <brk id="179" max="16383" man="1"/>
    <brk id="198" max="16383" man="1"/>
    <brk id="212" max="16383" man="1"/>
    <brk id="232" max="16383" man="1"/>
    <brk id="2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Sts.exe</dc:creator>
  <cp:lastModifiedBy>alexander</cp:lastModifiedBy>
  <cp:lastPrinted>2020-06-03T13:31:45Z</cp:lastPrinted>
  <dcterms:created xsi:type="dcterms:W3CDTF">2018-04-17T08:41:53Z</dcterms:created>
  <dcterms:modified xsi:type="dcterms:W3CDTF">2020-09-07T13:51:38Z</dcterms:modified>
</cp:coreProperties>
</file>